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!Группа ценообразования 168-690704\168-690704-10_ИП\ИП 2026-2028\Корректировка\Рабочая новые шаблоны\"/>
    </mc:Choice>
  </mc:AlternateContent>
  <bookViews>
    <workbookView xWindow="0" yWindow="0" windowWidth="28800" windowHeight="12330" activeTab="3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</sheets>
  <definedNames>
    <definedName name="_xlnm._FilterDatabase" localSheetId="2" hidden="1">'3'!#REF!</definedName>
    <definedName name="_xlnm._FilterDatabase" localSheetId="3" hidden="1">'4'!#REF!</definedName>
    <definedName name="_xlnm._FilterDatabase" localSheetId="4" hidden="1">'5'!$A$7:$BJ$12</definedName>
    <definedName name="_xlnm._FilterDatabase" localSheetId="7" hidden="1">'8'!#REF!</definedName>
    <definedName name="_xlnm.Print_Area" localSheetId="0">'1'!$A$1:$CA$36</definedName>
    <definedName name="_xlnm.Print_Area" localSheetId="1">'2'!$A$1:$AI$36</definedName>
    <definedName name="_xlnm.Print_Area" localSheetId="2">'3'!$A$1:$CL$38</definedName>
    <definedName name="_xlnm.Print_Area" localSheetId="3">'4'!$A$1:$AL$37</definedName>
    <definedName name="_xlnm.Print_Area" localSheetId="4">'5'!$A$1:$BJ$37</definedName>
    <definedName name="_xlnm.Print_Area" localSheetId="5">'6'!$A$1:$Q$33</definedName>
    <definedName name="_xlnm.Print_Area" localSheetId="6">'7'!$A$1:$X$35</definedName>
    <definedName name="_xlnm.Print_Area" localSheetId="7">'8'!$A$1:$H$11</definedName>
    <definedName name="_xlnm.Print_Area" localSheetId="8">'9'!$A$1:$G$11</definedName>
  </definedNames>
  <calcPr calcId="162913"/>
</workbook>
</file>

<file path=xl/calcChain.xml><?xml version="1.0" encoding="utf-8"?>
<calcChain xmlns="http://schemas.openxmlformats.org/spreadsheetml/2006/main">
  <c r="AK16" i="4" l="1"/>
  <c r="AG36" i="4"/>
  <c r="AG33" i="4"/>
  <c r="AG32" i="4"/>
  <c r="AG31" i="4"/>
  <c r="AG30" i="4"/>
  <c r="AG29" i="4"/>
  <c r="AG28" i="4"/>
  <c r="AG27" i="4"/>
  <c r="AG26" i="4"/>
  <c r="AG25" i="4"/>
  <c r="AG24" i="4"/>
  <c r="AG21" i="4"/>
  <c r="AG16" i="4"/>
  <c r="K15" i="1" l="1"/>
  <c r="H15" i="2" l="1"/>
  <c r="CJ37" i="3" l="1"/>
  <c r="CJ34" i="3"/>
  <c r="CJ33" i="3"/>
  <c r="CJ32" i="3"/>
  <c r="CJ31" i="3"/>
  <c r="CJ30" i="3"/>
  <c r="CJ29" i="3"/>
  <c r="CJ28" i="3"/>
  <c r="CJ27" i="3"/>
  <c r="CJ26" i="3"/>
  <c r="CJ25" i="3"/>
  <c r="CJ22" i="3"/>
  <c r="CE37" i="3"/>
  <c r="CE34" i="3"/>
  <c r="CE33" i="3"/>
  <c r="CE32" i="3"/>
  <c r="CE31" i="3"/>
  <c r="CE30" i="3"/>
  <c r="CE29" i="3"/>
  <c r="CE28" i="3"/>
  <c r="CE27" i="3"/>
  <c r="CE26" i="3"/>
  <c r="CE25" i="3"/>
  <c r="CE22" i="3"/>
  <c r="CE17" i="3"/>
  <c r="BX37" i="3"/>
  <c r="BX34" i="3"/>
  <c r="BX33" i="3"/>
  <c r="BX32" i="3"/>
  <c r="BX31" i="3"/>
  <c r="BX30" i="3"/>
  <c r="BX29" i="3"/>
  <c r="BX28" i="3"/>
  <c r="BX27" i="3"/>
  <c r="BX26" i="3"/>
  <c r="BX25" i="3"/>
  <c r="BX22" i="3"/>
  <c r="BX17" i="3"/>
  <c r="CF37" i="3"/>
  <c r="CF34" i="3"/>
  <c r="CF33" i="3"/>
  <c r="CF32" i="3"/>
  <c r="CF31" i="3"/>
  <c r="CF30" i="3"/>
  <c r="CF29" i="3"/>
  <c r="CF28" i="3"/>
  <c r="CF27" i="3"/>
  <c r="CF26" i="3"/>
  <c r="CF25" i="3"/>
  <c r="CF22" i="3"/>
  <c r="CC37" i="3"/>
  <c r="CC34" i="3"/>
  <c r="CC33" i="3"/>
  <c r="CC32" i="3"/>
  <c r="CC31" i="3"/>
  <c r="CC30" i="3"/>
  <c r="CC29" i="3"/>
  <c r="CC28" i="3"/>
  <c r="CC27" i="3"/>
  <c r="CC26" i="3"/>
  <c r="CC25" i="3"/>
  <c r="CC22" i="3"/>
  <c r="CC17" i="3"/>
  <c r="BY37" i="3"/>
  <c r="BY34" i="3"/>
  <c r="BY33" i="3"/>
  <c r="BY32" i="3"/>
  <c r="BY31" i="3"/>
  <c r="BY30" i="3"/>
  <c r="BY29" i="3"/>
  <c r="BY28" i="3"/>
  <c r="BY27" i="3"/>
  <c r="BY26" i="3"/>
  <c r="BY25" i="3"/>
  <c r="BY22" i="3"/>
  <c r="BY17" i="3"/>
  <c r="CJ17" i="3"/>
  <c r="CF17" i="3"/>
  <c r="AH15" i="2"/>
  <c r="K15" i="2"/>
  <c r="H15" i="1" l="1"/>
  <c r="V35" i="2" l="1"/>
  <c r="V24" i="2"/>
  <c r="V25" i="2"/>
  <c r="V26" i="2"/>
  <c r="V27" i="2"/>
  <c r="V28" i="2"/>
  <c r="V29" i="2"/>
  <c r="V30" i="2"/>
  <c r="V31" i="2"/>
  <c r="V32" i="2"/>
  <c r="V23" i="2"/>
  <c r="V20" i="2"/>
  <c r="T14" i="7" l="1"/>
  <c r="T19" i="7" s="1"/>
  <c r="T22" i="7"/>
  <c r="T23" i="7"/>
  <c r="T24" i="7"/>
  <c r="T25" i="7"/>
  <c r="T26" i="7"/>
  <c r="T27" i="7"/>
  <c r="T28" i="7"/>
  <c r="T29" i="7"/>
  <c r="T30" i="7"/>
  <c r="T31" i="7"/>
  <c r="T34" i="7" s="1"/>
  <c r="S34" i="7"/>
  <c r="R34" i="7"/>
  <c r="R23" i="7"/>
  <c r="S23" i="7"/>
  <c r="R24" i="7"/>
  <c r="S24" i="7"/>
  <c r="R25" i="7"/>
  <c r="S25" i="7"/>
  <c r="R26" i="7"/>
  <c r="S26" i="7"/>
  <c r="R27" i="7"/>
  <c r="S27" i="7"/>
  <c r="R28" i="7"/>
  <c r="S28" i="7"/>
  <c r="R29" i="7"/>
  <c r="S29" i="7"/>
  <c r="R30" i="7"/>
  <c r="S30" i="7"/>
  <c r="R31" i="7"/>
  <c r="S31" i="7"/>
  <c r="S22" i="7"/>
  <c r="R22" i="7"/>
  <c r="S19" i="7"/>
  <c r="R19" i="7"/>
  <c r="S14" i="7"/>
  <c r="D32" i="6"/>
  <c r="D21" i="6"/>
  <c r="D22" i="6"/>
  <c r="D23" i="6"/>
  <c r="D24" i="6"/>
  <c r="D25" i="6"/>
  <c r="D26" i="6"/>
  <c r="D27" i="6"/>
  <c r="D28" i="6"/>
  <c r="D29" i="6"/>
  <c r="D20" i="6"/>
  <c r="D17" i="6"/>
  <c r="F32" i="6"/>
  <c r="F20" i="6"/>
  <c r="F21" i="6"/>
  <c r="F22" i="6"/>
  <c r="F23" i="6"/>
  <c r="F24" i="6"/>
  <c r="F25" i="6"/>
  <c r="F26" i="6"/>
  <c r="F29" i="6"/>
  <c r="E32" i="6"/>
  <c r="E21" i="6"/>
  <c r="E22" i="6"/>
  <c r="E23" i="6"/>
  <c r="E24" i="6"/>
  <c r="E25" i="6"/>
  <c r="E26" i="6"/>
  <c r="E27" i="6"/>
  <c r="E28" i="6"/>
  <c r="E29" i="6"/>
  <c r="E20" i="6"/>
  <c r="E17" i="6"/>
  <c r="J12" i="6" l="1"/>
  <c r="K12" i="6"/>
  <c r="L12" i="6"/>
  <c r="M12" i="6"/>
  <c r="N12" i="6"/>
  <c r="O12" i="6"/>
  <c r="P12" i="6"/>
  <c r="I12" i="6"/>
  <c r="I32" i="6"/>
  <c r="I20" i="6"/>
  <c r="I21" i="6"/>
  <c r="I22" i="6"/>
  <c r="I23" i="6"/>
  <c r="I24" i="6"/>
  <c r="I25" i="6"/>
  <c r="I26" i="6"/>
  <c r="I27" i="6"/>
  <c r="I28" i="6"/>
  <c r="I29" i="6"/>
  <c r="I17" i="6"/>
  <c r="P32" i="6"/>
  <c r="K32" i="6"/>
  <c r="L32" i="6"/>
  <c r="M32" i="6"/>
  <c r="N32" i="6"/>
  <c r="O32" i="6"/>
  <c r="J32" i="6"/>
  <c r="K20" i="6"/>
  <c r="L20" i="6"/>
  <c r="M20" i="6"/>
  <c r="N20" i="6"/>
  <c r="O20" i="6"/>
  <c r="P20" i="6"/>
  <c r="K21" i="6"/>
  <c r="L21" i="6"/>
  <c r="M21" i="6"/>
  <c r="N21" i="6"/>
  <c r="O21" i="6"/>
  <c r="P21" i="6"/>
  <c r="K22" i="6"/>
  <c r="L22" i="6"/>
  <c r="M22" i="6"/>
  <c r="N22" i="6"/>
  <c r="O22" i="6"/>
  <c r="P22" i="6"/>
  <c r="K23" i="6"/>
  <c r="L23" i="6"/>
  <c r="M23" i="6"/>
  <c r="N23" i="6"/>
  <c r="O23" i="6"/>
  <c r="P23" i="6"/>
  <c r="K24" i="6"/>
  <c r="L24" i="6"/>
  <c r="M24" i="6"/>
  <c r="N24" i="6"/>
  <c r="O24" i="6"/>
  <c r="P24" i="6"/>
  <c r="K25" i="6"/>
  <c r="L25" i="6"/>
  <c r="M25" i="6"/>
  <c r="N25" i="6"/>
  <c r="O25" i="6"/>
  <c r="P25" i="6"/>
  <c r="K26" i="6"/>
  <c r="L26" i="6"/>
  <c r="M26" i="6"/>
  <c r="N26" i="6"/>
  <c r="O26" i="6"/>
  <c r="P26" i="6"/>
  <c r="K27" i="6"/>
  <c r="L27" i="6"/>
  <c r="M27" i="6"/>
  <c r="N27" i="6"/>
  <c r="O27" i="6"/>
  <c r="P27" i="6"/>
  <c r="K28" i="6"/>
  <c r="L28" i="6"/>
  <c r="M28" i="6"/>
  <c r="N28" i="6"/>
  <c r="O28" i="6"/>
  <c r="P28" i="6"/>
  <c r="K29" i="6"/>
  <c r="L29" i="6"/>
  <c r="M29" i="6"/>
  <c r="N29" i="6"/>
  <c r="O29" i="6"/>
  <c r="P29" i="6"/>
  <c r="J21" i="6"/>
  <c r="J22" i="6"/>
  <c r="J23" i="6"/>
  <c r="J24" i="6"/>
  <c r="J25" i="6"/>
  <c r="J26" i="6"/>
  <c r="J27" i="6"/>
  <c r="J28" i="6"/>
  <c r="J29" i="6"/>
  <c r="J20" i="6"/>
  <c r="K17" i="6"/>
  <c r="L17" i="6"/>
  <c r="M17" i="6"/>
  <c r="N17" i="6"/>
  <c r="O17" i="6"/>
  <c r="P17" i="6"/>
  <c r="J17" i="6"/>
  <c r="B9" i="6" l="1"/>
  <c r="B10" i="6"/>
  <c r="C10" i="6"/>
  <c r="B11" i="6"/>
  <c r="C11" i="6"/>
  <c r="B12" i="6"/>
  <c r="B13" i="6"/>
  <c r="C13" i="6"/>
  <c r="B14" i="6"/>
  <c r="C14" i="6"/>
  <c r="B15" i="6"/>
  <c r="C15" i="6"/>
  <c r="B16" i="6"/>
  <c r="C16" i="6"/>
  <c r="B18" i="6"/>
  <c r="C18" i="6"/>
  <c r="B19" i="6"/>
  <c r="C19" i="6"/>
  <c r="B30" i="6"/>
  <c r="C30" i="6"/>
  <c r="B31" i="6"/>
  <c r="C31" i="6"/>
  <c r="B33" i="6"/>
  <c r="C33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B11" i="7"/>
  <c r="B12" i="7"/>
  <c r="C12" i="7"/>
  <c r="B13" i="7"/>
  <c r="C13" i="7"/>
  <c r="B14" i="7"/>
  <c r="B15" i="7"/>
  <c r="C15" i="7"/>
  <c r="B16" i="7"/>
  <c r="C16" i="7"/>
  <c r="B17" i="7"/>
  <c r="C17" i="7"/>
  <c r="B18" i="7"/>
  <c r="C18" i="7"/>
  <c r="B20" i="7"/>
  <c r="C20" i="7"/>
  <c r="B21" i="7"/>
  <c r="C21" i="7"/>
  <c r="B32" i="7"/>
  <c r="C32" i="7"/>
  <c r="B33" i="7"/>
  <c r="C33" i="7"/>
  <c r="B35" i="7"/>
  <c r="C35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BI35" i="5"/>
  <c r="BI34" i="5" s="1"/>
  <c r="BI19" i="5" s="1"/>
  <c r="BI23" i="5"/>
  <c r="BI20" i="5"/>
  <c r="BI14" i="5"/>
  <c r="BI13" i="5" s="1"/>
  <c r="BE35" i="5"/>
  <c r="BE34" i="5"/>
  <c r="BE23" i="5"/>
  <c r="BE20" i="5"/>
  <c r="BE19" i="5"/>
  <c r="BE14" i="5"/>
  <c r="BE13" i="5" s="1"/>
  <c r="BA35" i="5"/>
  <c r="BA34" i="5" s="1"/>
  <c r="BA23" i="5"/>
  <c r="BA20" i="5"/>
  <c r="BA14" i="5"/>
  <c r="AW35" i="5"/>
  <c r="AW34" i="5"/>
  <c r="AW23" i="5"/>
  <c r="AW20" i="5"/>
  <c r="AW19" i="5" s="1"/>
  <c r="AW14" i="5"/>
  <c r="AS35" i="5"/>
  <c r="AS34" i="5"/>
  <c r="AS23" i="5"/>
  <c r="AS19" i="5" s="1"/>
  <c r="AS13" i="5" s="1"/>
  <c r="AS20" i="5"/>
  <c r="AS14" i="5"/>
  <c r="AO35" i="5"/>
  <c r="AO34" i="5" s="1"/>
  <c r="AO23" i="5"/>
  <c r="AO20" i="5"/>
  <c r="AO19" i="5" s="1"/>
  <c r="AO13" i="5" s="1"/>
  <c r="AO14" i="5"/>
  <c r="AK35" i="5"/>
  <c r="AK34" i="5"/>
  <c r="AK23" i="5"/>
  <c r="AK20" i="5"/>
  <c r="AK19" i="5"/>
  <c r="AK14" i="5"/>
  <c r="AK13" i="5" s="1"/>
  <c r="AG35" i="5"/>
  <c r="AG34" i="5"/>
  <c r="AG23" i="5"/>
  <c r="AG20" i="5"/>
  <c r="AG19" i="5" s="1"/>
  <c r="AG13" i="5" s="1"/>
  <c r="AG14" i="5"/>
  <c r="AC35" i="5"/>
  <c r="AC34" i="5"/>
  <c r="AC23" i="5"/>
  <c r="AC20" i="5"/>
  <c r="AC19" i="5"/>
  <c r="AC14" i="5"/>
  <c r="AC13" i="5" s="1"/>
  <c r="Y35" i="5"/>
  <c r="Y34" i="5"/>
  <c r="Y23" i="5"/>
  <c r="Y20" i="5"/>
  <c r="Y19" i="5" s="1"/>
  <c r="Y13" i="5" s="1"/>
  <c r="Y14" i="5"/>
  <c r="U35" i="5"/>
  <c r="U34" i="5" s="1"/>
  <c r="U23" i="5"/>
  <c r="U20" i="5"/>
  <c r="U19" i="5" s="1"/>
  <c r="U14" i="5"/>
  <c r="U13" i="5" s="1"/>
  <c r="Q35" i="5"/>
  <c r="Q34" i="5"/>
  <c r="Q23" i="5"/>
  <c r="Q20" i="5"/>
  <c r="Q19" i="5"/>
  <c r="Q14" i="5"/>
  <c r="Q13" i="5" s="1"/>
  <c r="L35" i="5"/>
  <c r="L34" i="5"/>
  <c r="L23" i="5"/>
  <c r="L20" i="5"/>
  <c r="L19" i="5"/>
  <c r="L14" i="5"/>
  <c r="L13" i="5" s="1"/>
  <c r="G35" i="5"/>
  <c r="G34" i="5"/>
  <c r="G23" i="5"/>
  <c r="G20" i="5"/>
  <c r="G19" i="5" s="1"/>
  <c r="G13" i="5" s="1"/>
  <c r="G14" i="5"/>
  <c r="AK35" i="4"/>
  <c r="AK34" i="4"/>
  <c r="AK23" i="4"/>
  <c r="AK20" i="4"/>
  <c r="AK19" i="4"/>
  <c r="AK14" i="4"/>
  <c r="AK13" i="4" s="1"/>
  <c r="AG35" i="4"/>
  <c r="AG34" i="4" s="1"/>
  <c r="AG23" i="4"/>
  <c r="AG20" i="4"/>
  <c r="AG14" i="4"/>
  <c r="AF35" i="4"/>
  <c r="AF34" i="4"/>
  <c r="AF23" i="4"/>
  <c r="AF20" i="4"/>
  <c r="AF19" i="4" s="1"/>
  <c r="AF13" i="4" s="1"/>
  <c r="AF14" i="4"/>
  <c r="AD35" i="4"/>
  <c r="AD34" i="4"/>
  <c r="AD23" i="4"/>
  <c r="AD19" i="4" s="1"/>
  <c r="AD13" i="4" s="1"/>
  <c r="AD20" i="4"/>
  <c r="AD14" i="4"/>
  <c r="Z35" i="4"/>
  <c r="Z34" i="4"/>
  <c r="Z19" i="4" s="1"/>
  <c r="Z23" i="4"/>
  <c r="Z20" i="4"/>
  <c r="Z14" i="4"/>
  <c r="Y35" i="4"/>
  <c r="Y34" i="4" s="1"/>
  <c r="Y19" i="4" s="1"/>
  <c r="Y23" i="4"/>
  <c r="Y20" i="4"/>
  <c r="Y14" i="4"/>
  <c r="W35" i="4"/>
  <c r="W34" i="4"/>
  <c r="W23" i="4"/>
  <c r="W20" i="4"/>
  <c r="W19" i="4"/>
  <c r="W14" i="4"/>
  <c r="W13" i="4" s="1"/>
  <c r="S35" i="4"/>
  <c r="S34" i="4"/>
  <c r="S23" i="4"/>
  <c r="S20" i="4"/>
  <c r="S19" i="4"/>
  <c r="S13" i="4" s="1"/>
  <c r="S14" i="4"/>
  <c r="R35" i="4"/>
  <c r="R34" i="4"/>
  <c r="R23" i="4"/>
  <c r="R20" i="4"/>
  <c r="R19" i="4" s="1"/>
  <c r="R13" i="4" s="1"/>
  <c r="R14" i="4"/>
  <c r="P35" i="4"/>
  <c r="P34" i="4"/>
  <c r="P23" i="4"/>
  <c r="P19" i="4" s="1"/>
  <c r="P20" i="4"/>
  <c r="P14" i="4"/>
  <c r="L35" i="4"/>
  <c r="L34" i="4"/>
  <c r="L19" i="4" s="1"/>
  <c r="L13" i="4" s="1"/>
  <c r="L23" i="4"/>
  <c r="L20" i="4"/>
  <c r="L14" i="4"/>
  <c r="K35" i="4"/>
  <c r="K34" i="4" s="1"/>
  <c r="K19" i="4" s="1"/>
  <c r="K23" i="4"/>
  <c r="K20" i="4"/>
  <c r="K14" i="4"/>
  <c r="I35" i="4"/>
  <c r="I34" i="4"/>
  <c r="I23" i="4"/>
  <c r="I20" i="4"/>
  <c r="I19" i="4"/>
  <c r="I14" i="4"/>
  <c r="I13" i="4" s="1"/>
  <c r="E35" i="4"/>
  <c r="E34" i="4"/>
  <c r="E23" i="4"/>
  <c r="E20" i="4"/>
  <c r="E19" i="4"/>
  <c r="E13" i="4" s="1"/>
  <c r="E14" i="4"/>
  <c r="D35" i="4"/>
  <c r="D34" i="4"/>
  <c r="D23" i="4"/>
  <c r="D20" i="4"/>
  <c r="D19" i="4" s="1"/>
  <c r="D13" i="4" s="1"/>
  <c r="D14" i="4"/>
  <c r="B13" i="5"/>
  <c r="B14" i="5"/>
  <c r="C14" i="5"/>
  <c r="B15" i="5"/>
  <c r="C15" i="5"/>
  <c r="B16" i="5"/>
  <c r="B17" i="5"/>
  <c r="C17" i="5"/>
  <c r="B18" i="5"/>
  <c r="C18" i="5"/>
  <c r="B19" i="5"/>
  <c r="C19" i="5"/>
  <c r="B20" i="5"/>
  <c r="C20" i="5"/>
  <c r="B22" i="5"/>
  <c r="C22" i="5"/>
  <c r="B23" i="5"/>
  <c r="C23" i="5"/>
  <c r="B34" i="5"/>
  <c r="C34" i="5"/>
  <c r="B35" i="5"/>
  <c r="C35" i="5"/>
  <c r="B37" i="5"/>
  <c r="C37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B13" i="4"/>
  <c r="B14" i="4"/>
  <c r="C14" i="4"/>
  <c r="B15" i="4"/>
  <c r="C15" i="4"/>
  <c r="B16" i="4"/>
  <c r="B17" i="4"/>
  <c r="C17" i="4"/>
  <c r="B18" i="4"/>
  <c r="C18" i="4"/>
  <c r="B19" i="4"/>
  <c r="C19" i="4"/>
  <c r="B20" i="4"/>
  <c r="C20" i="4"/>
  <c r="B22" i="4"/>
  <c r="C22" i="4"/>
  <c r="B23" i="4"/>
  <c r="C23" i="4"/>
  <c r="B34" i="4"/>
  <c r="C34" i="4"/>
  <c r="B35" i="4"/>
  <c r="C35" i="4"/>
  <c r="B37" i="4"/>
  <c r="C37" i="4"/>
  <c r="A37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P13" i="4" l="1"/>
  <c r="Z13" i="4"/>
  <c r="K13" i="4"/>
  <c r="AG19" i="4"/>
  <c r="AG13" i="4" s="1"/>
  <c r="Y13" i="4"/>
  <c r="AW13" i="5"/>
  <c r="BA19" i="5"/>
  <c r="BA13" i="5" s="1"/>
  <c r="BD24" i="3" l="1"/>
  <c r="AO36" i="3"/>
  <c r="AO35" i="3" s="1"/>
  <c r="AI15" i="3"/>
  <c r="U15" i="3"/>
  <c r="U14" i="3" s="1"/>
  <c r="CJ36" i="3"/>
  <c r="CJ35" i="3" s="1"/>
  <c r="CJ24" i="3"/>
  <c r="CJ21" i="3"/>
  <c r="CJ15" i="3"/>
  <c r="CF36" i="3"/>
  <c r="CF35" i="3" s="1"/>
  <c r="CF24" i="3"/>
  <c r="CF21" i="3"/>
  <c r="CF15" i="3"/>
  <c r="CE36" i="3"/>
  <c r="CE35" i="3" s="1"/>
  <c r="CE24" i="3"/>
  <c r="CE21" i="3"/>
  <c r="CE15" i="3"/>
  <c r="CC36" i="3"/>
  <c r="CC35" i="3" s="1"/>
  <c r="CC24" i="3"/>
  <c r="CC21" i="3"/>
  <c r="CC15" i="3"/>
  <c r="BY36" i="3"/>
  <c r="BY35" i="3" s="1"/>
  <c r="BY24" i="3"/>
  <c r="BY21" i="3"/>
  <c r="BY15" i="3"/>
  <c r="BX36" i="3"/>
  <c r="BX35" i="3"/>
  <c r="BX24" i="3"/>
  <c r="BX21" i="3"/>
  <c r="BX15" i="3"/>
  <c r="BV36" i="3"/>
  <c r="BV35" i="3"/>
  <c r="BV24" i="3"/>
  <c r="BV21" i="3"/>
  <c r="BV15" i="3"/>
  <c r="BR36" i="3"/>
  <c r="BR35" i="3"/>
  <c r="BR24" i="3"/>
  <c r="BR21" i="3"/>
  <c r="BR20" i="3" s="1"/>
  <c r="BR15" i="3"/>
  <c r="BQ36" i="3"/>
  <c r="BQ35" i="3"/>
  <c r="BQ24" i="3"/>
  <c r="BQ21" i="3"/>
  <c r="BQ15" i="3"/>
  <c r="BO36" i="3"/>
  <c r="BO35" i="3" s="1"/>
  <c r="BO24" i="3"/>
  <c r="BO21" i="3"/>
  <c r="BO15" i="3"/>
  <c r="BK36" i="3"/>
  <c r="BK35" i="3" s="1"/>
  <c r="BK24" i="3"/>
  <c r="BK21" i="3"/>
  <c r="BK15" i="3"/>
  <c r="BJ36" i="3"/>
  <c r="BJ35" i="3" s="1"/>
  <c r="BJ24" i="3"/>
  <c r="BJ21" i="3"/>
  <c r="BJ15" i="3"/>
  <c r="BH36" i="3"/>
  <c r="BH35" i="3"/>
  <c r="BH24" i="3"/>
  <c r="BH20" i="3" s="1"/>
  <c r="BH21" i="3"/>
  <c r="BH15" i="3"/>
  <c r="BD36" i="3"/>
  <c r="BD35" i="3" s="1"/>
  <c r="BD21" i="3"/>
  <c r="BD15" i="3"/>
  <c r="BC36" i="3"/>
  <c r="BC35" i="3" s="1"/>
  <c r="BC20" i="3" s="1"/>
  <c r="BC24" i="3"/>
  <c r="BC21" i="3"/>
  <c r="BC15" i="3"/>
  <c r="BA36" i="3"/>
  <c r="BA35" i="3" s="1"/>
  <c r="BA20" i="3" s="1"/>
  <c r="BA24" i="3"/>
  <c r="BA21" i="3"/>
  <c r="BA15" i="3"/>
  <c r="AW36" i="3"/>
  <c r="AW35" i="3" s="1"/>
  <c r="AW20" i="3" s="1"/>
  <c r="AW24" i="3"/>
  <c r="AW21" i="3"/>
  <c r="AW15" i="3"/>
  <c r="AW14" i="3" s="1"/>
  <c r="AV36" i="3"/>
  <c r="AV35" i="3" s="1"/>
  <c r="AV20" i="3" s="1"/>
  <c r="AV24" i="3"/>
  <c r="AV21" i="3"/>
  <c r="AV15" i="3"/>
  <c r="AT36" i="3"/>
  <c r="AT35" i="3"/>
  <c r="AT24" i="3"/>
  <c r="AT21" i="3"/>
  <c r="AT15" i="3"/>
  <c r="AP36" i="3"/>
  <c r="AP35" i="3"/>
  <c r="AP24" i="3"/>
  <c r="AP20" i="3" s="1"/>
  <c r="AP21" i="3"/>
  <c r="AP15" i="3"/>
  <c r="AO24" i="3"/>
  <c r="AO21" i="3"/>
  <c r="AO15" i="3"/>
  <c r="AM36" i="3"/>
  <c r="AM35" i="3"/>
  <c r="AM24" i="3"/>
  <c r="AM21" i="3"/>
  <c r="AM15" i="3"/>
  <c r="AI36" i="3"/>
  <c r="AI35" i="3" s="1"/>
  <c r="AI24" i="3"/>
  <c r="AI21" i="3"/>
  <c r="AH36" i="3"/>
  <c r="AH35" i="3"/>
  <c r="AH24" i="3"/>
  <c r="AH21" i="3"/>
  <c r="AH20" i="3" s="1"/>
  <c r="AH15" i="3"/>
  <c r="AF36" i="3"/>
  <c r="AF35" i="3"/>
  <c r="AF24" i="3"/>
  <c r="AF21" i="3"/>
  <c r="AF20" i="3" s="1"/>
  <c r="AF15" i="3"/>
  <c r="AF14" i="3" s="1"/>
  <c r="AB36" i="3"/>
  <c r="AB35" i="3" s="1"/>
  <c r="AB24" i="3"/>
  <c r="AB21" i="3"/>
  <c r="AB20" i="3" s="1"/>
  <c r="AB15" i="3"/>
  <c r="AA36" i="3"/>
  <c r="AA35" i="3" s="1"/>
  <c r="AA20" i="3" s="1"/>
  <c r="AA24" i="3"/>
  <c r="AA21" i="3"/>
  <c r="AA15" i="3"/>
  <c r="AA14" i="3" s="1"/>
  <c r="Y36" i="3"/>
  <c r="Y35" i="3"/>
  <c r="Y24" i="3"/>
  <c r="Y21" i="3"/>
  <c r="Y20" i="3"/>
  <c r="Y15" i="3"/>
  <c r="Y14" i="3" s="1"/>
  <c r="U36" i="3"/>
  <c r="U35" i="3"/>
  <c r="U24" i="3"/>
  <c r="U21" i="3"/>
  <c r="U20" i="3"/>
  <c r="T36" i="3"/>
  <c r="T35" i="3" s="1"/>
  <c r="T20" i="3" s="1"/>
  <c r="T24" i="3"/>
  <c r="T21" i="3"/>
  <c r="T15" i="3"/>
  <c r="T14" i="3" s="1"/>
  <c r="R36" i="3"/>
  <c r="R35" i="3"/>
  <c r="R24" i="3"/>
  <c r="R21" i="3"/>
  <c r="R20" i="3" s="1"/>
  <c r="R15" i="3"/>
  <c r="R14" i="3" s="1"/>
  <c r="K36" i="3"/>
  <c r="K35" i="3"/>
  <c r="K24" i="3"/>
  <c r="K21" i="3"/>
  <c r="K20" i="3"/>
  <c r="K15" i="3"/>
  <c r="K14" i="3" s="1"/>
  <c r="M36" i="3"/>
  <c r="M35" i="3" s="1"/>
  <c r="M20" i="3" s="1"/>
  <c r="M24" i="3"/>
  <c r="M21" i="3"/>
  <c r="M15" i="3"/>
  <c r="M14" i="3" s="1"/>
  <c r="G36" i="3"/>
  <c r="G35" i="3"/>
  <c r="G24" i="3"/>
  <c r="G21" i="3"/>
  <c r="G20" i="3"/>
  <c r="G15" i="3"/>
  <c r="G14" i="3" s="1"/>
  <c r="F36" i="3"/>
  <c r="F35" i="3" s="1"/>
  <c r="F24" i="3"/>
  <c r="F21" i="3"/>
  <c r="F15" i="3"/>
  <c r="E24" i="3"/>
  <c r="D36" i="3"/>
  <c r="D35" i="3"/>
  <c r="D24" i="3"/>
  <c r="D21" i="3"/>
  <c r="D20" i="3"/>
  <c r="D15" i="3"/>
  <c r="D14" i="3" s="1"/>
  <c r="C38" i="3"/>
  <c r="A37" i="3"/>
  <c r="A38" i="3"/>
  <c r="B38" i="3"/>
  <c r="E21" i="3"/>
  <c r="E36" i="3"/>
  <c r="E35" i="3" s="1"/>
  <c r="C15" i="3"/>
  <c r="C16" i="3"/>
  <c r="C18" i="3"/>
  <c r="C19" i="3"/>
  <c r="C20" i="3"/>
  <c r="C21" i="3"/>
  <c r="C23" i="3"/>
  <c r="C24" i="3"/>
  <c r="C35" i="3"/>
  <c r="C36" i="3"/>
  <c r="B15" i="3"/>
  <c r="B16" i="3"/>
  <c r="B17" i="3"/>
  <c r="B18" i="3"/>
  <c r="B19" i="3"/>
  <c r="B20" i="3"/>
  <c r="B21" i="3"/>
  <c r="B23" i="3"/>
  <c r="B24" i="3"/>
  <c r="B35" i="3"/>
  <c r="B36" i="3"/>
  <c r="B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H32" i="2"/>
  <c r="AH26" i="2"/>
  <c r="AG31" i="2"/>
  <c r="AG30" i="2"/>
  <c r="AG29" i="2"/>
  <c r="AG28" i="2"/>
  <c r="AG27" i="2"/>
  <c r="AG26" i="2"/>
  <c r="AG25" i="2"/>
  <c r="AG24" i="2"/>
  <c r="AG23" i="2"/>
  <c r="AG22" i="2" s="1"/>
  <c r="AG18" i="2" s="1"/>
  <c r="AG35" i="2"/>
  <c r="AH23" i="2"/>
  <c r="AH35" i="2"/>
  <c r="AH34" i="2" s="1"/>
  <c r="AH33" i="2" s="1"/>
  <c r="AD19" i="2"/>
  <c r="AH31" i="2"/>
  <c r="AH30" i="2"/>
  <c r="AH29" i="2"/>
  <c r="AH28" i="2"/>
  <c r="AH27" i="2"/>
  <c r="AH25" i="2"/>
  <c r="AH24" i="2"/>
  <c r="AH20" i="2"/>
  <c r="AH19" i="2" s="1"/>
  <c r="AH13" i="2"/>
  <c r="Q13" i="2"/>
  <c r="L19" i="2"/>
  <c r="K19" i="2" s="1"/>
  <c r="M19" i="2"/>
  <c r="N19" i="2"/>
  <c r="O19" i="2"/>
  <c r="H33" i="2"/>
  <c r="V22" i="2"/>
  <c r="V33" i="2"/>
  <c r="V34" i="2"/>
  <c r="V19" i="2"/>
  <c r="P15" i="2"/>
  <c r="P30" i="2"/>
  <c r="P25" i="2"/>
  <c r="K34" i="2"/>
  <c r="P35" i="2"/>
  <c r="P32" i="2"/>
  <c r="P31" i="2"/>
  <c r="P29" i="2"/>
  <c r="P28" i="2"/>
  <c r="P27" i="2"/>
  <c r="P26" i="2"/>
  <c r="P24" i="2"/>
  <c r="P23" i="2"/>
  <c r="P20" i="2"/>
  <c r="K33" i="2"/>
  <c r="K35" i="2"/>
  <c r="K32" i="2"/>
  <c r="K31" i="2"/>
  <c r="K30" i="2"/>
  <c r="K29" i="2"/>
  <c r="K28" i="2"/>
  <c r="K27" i="2"/>
  <c r="K26" i="2"/>
  <c r="K25" i="2"/>
  <c r="K24" i="2"/>
  <c r="K23" i="2"/>
  <c r="K22" i="2"/>
  <c r="K20" i="2"/>
  <c r="T34" i="2"/>
  <c r="T33" i="2" s="1"/>
  <c r="S34" i="2"/>
  <c r="R34" i="2"/>
  <c r="R33" i="2" s="1"/>
  <c r="Q34" i="2"/>
  <c r="Q33" i="2" s="1"/>
  <c r="S33" i="2"/>
  <c r="T22" i="2"/>
  <c r="R22" i="2"/>
  <c r="Q22" i="2"/>
  <c r="T19" i="2"/>
  <c r="S19" i="2"/>
  <c r="P19" i="2" s="1"/>
  <c r="R19" i="2"/>
  <c r="Q19" i="2"/>
  <c r="T13" i="2"/>
  <c r="S13" i="2"/>
  <c r="R13" i="2"/>
  <c r="P13" i="2" s="1"/>
  <c r="O34" i="2"/>
  <c r="N34" i="2"/>
  <c r="M34" i="2"/>
  <c r="M33" i="2" s="1"/>
  <c r="L34" i="2"/>
  <c r="L33" i="2" s="1"/>
  <c r="O33" i="2"/>
  <c r="N33" i="2"/>
  <c r="O22" i="2"/>
  <c r="N22" i="2"/>
  <c r="M22" i="2"/>
  <c r="L22" i="2"/>
  <c r="O18" i="2"/>
  <c r="O13" i="2"/>
  <c r="M13" i="2"/>
  <c r="L13" i="2"/>
  <c r="AG34" i="2"/>
  <c r="AF34" i="2"/>
  <c r="AE34" i="2"/>
  <c r="AE33" i="2" s="1"/>
  <c r="AD34" i="2"/>
  <c r="AD33" i="2" s="1"/>
  <c r="AC34" i="2"/>
  <c r="AC33" i="2" s="1"/>
  <c r="AB34" i="2"/>
  <c r="AA34" i="2"/>
  <c r="AG33" i="2"/>
  <c r="AF33" i="2"/>
  <c r="AB33" i="2"/>
  <c r="AA33" i="2"/>
  <c r="AF22" i="2"/>
  <c r="AE22" i="2"/>
  <c r="AD22" i="2"/>
  <c r="AC22" i="2"/>
  <c r="AB22" i="2"/>
  <c r="AA22" i="2"/>
  <c r="AA18" i="2" s="1"/>
  <c r="AG19" i="2"/>
  <c r="AF19" i="2"/>
  <c r="AE19" i="2"/>
  <c r="AC19" i="2"/>
  <c r="AB19" i="2"/>
  <c r="AA19" i="2"/>
  <c r="AF18" i="2"/>
  <c r="AF12" i="2" s="1"/>
  <c r="AF13" i="2"/>
  <c r="AE13" i="2"/>
  <c r="AD13" i="2"/>
  <c r="AB13" i="2"/>
  <c r="AA13" i="2"/>
  <c r="AA12" i="2" s="1"/>
  <c r="Z34" i="2"/>
  <c r="Y34" i="2"/>
  <c r="Z33" i="2"/>
  <c r="Y33" i="2"/>
  <c r="Z22" i="2"/>
  <c r="Z18" i="2" s="1"/>
  <c r="Y22" i="2"/>
  <c r="Y18" i="2" s="1"/>
  <c r="Z19" i="2"/>
  <c r="Y19" i="2"/>
  <c r="Z13" i="2"/>
  <c r="Y13" i="2"/>
  <c r="X34" i="2"/>
  <c r="W34" i="2"/>
  <c r="X33" i="2"/>
  <c r="W33" i="2"/>
  <c r="X22" i="2"/>
  <c r="X18" i="2" s="1"/>
  <c r="W22" i="2"/>
  <c r="W18" i="2" s="1"/>
  <c r="X19" i="2"/>
  <c r="W19" i="2"/>
  <c r="X13" i="2"/>
  <c r="W13" i="2"/>
  <c r="U34" i="2"/>
  <c r="U33" i="2" s="1"/>
  <c r="U22" i="2"/>
  <c r="U19" i="2"/>
  <c r="U18" i="2" s="1"/>
  <c r="U13" i="2"/>
  <c r="J34" i="2"/>
  <c r="J33" i="2" s="1"/>
  <c r="J22" i="2"/>
  <c r="J19" i="2"/>
  <c r="J13" i="2"/>
  <c r="I34" i="2"/>
  <c r="I33" i="2" s="1"/>
  <c r="I19" i="2"/>
  <c r="I13" i="2"/>
  <c r="H34" i="2"/>
  <c r="H22" i="2"/>
  <c r="H19" i="2"/>
  <c r="H18" i="2"/>
  <c r="H13" i="2"/>
  <c r="H12" i="2" s="1"/>
  <c r="B12" i="2"/>
  <c r="B13" i="2"/>
  <c r="C13" i="2"/>
  <c r="B14" i="2"/>
  <c r="C14" i="2"/>
  <c r="B15" i="2"/>
  <c r="D15" i="2"/>
  <c r="B16" i="2"/>
  <c r="C16" i="2"/>
  <c r="B17" i="2"/>
  <c r="C17" i="2"/>
  <c r="B18" i="2"/>
  <c r="C18" i="2"/>
  <c r="B19" i="2"/>
  <c r="C19" i="2"/>
  <c r="D20" i="2"/>
  <c r="B21" i="2"/>
  <c r="C21" i="2"/>
  <c r="B22" i="2"/>
  <c r="C22" i="2"/>
  <c r="D23" i="2"/>
  <c r="D24" i="2"/>
  <c r="D25" i="2"/>
  <c r="D26" i="2"/>
  <c r="D27" i="2"/>
  <c r="D28" i="2"/>
  <c r="D29" i="2"/>
  <c r="D30" i="2"/>
  <c r="D31" i="2"/>
  <c r="D32" i="2"/>
  <c r="B33" i="2"/>
  <c r="C33" i="2"/>
  <c r="B34" i="2"/>
  <c r="C34" i="2"/>
  <c r="D35" i="2"/>
  <c r="B36" i="2"/>
  <c r="C36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BL35" i="1"/>
  <c r="BT35" i="1"/>
  <c r="BT32" i="1"/>
  <c r="BT31" i="1"/>
  <c r="BT30" i="1"/>
  <c r="BT29" i="1"/>
  <c r="BT28" i="1"/>
  <c r="BT27" i="1"/>
  <c r="BT26" i="1"/>
  <c r="BT25" i="1"/>
  <c r="BT24" i="1"/>
  <c r="BT23" i="1"/>
  <c r="BT20" i="1"/>
  <c r="V15" i="2" l="1"/>
  <c r="V13" i="2" s="1"/>
  <c r="E17" i="3"/>
  <c r="E15" i="3" s="1"/>
  <c r="AG15" i="2"/>
  <c r="AG13" i="2" s="1"/>
  <c r="AG12" i="2" s="1"/>
  <c r="AC13" i="2"/>
  <c r="CJ20" i="3"/>
  <c r="CJ14" i="3" s="1"/>
  <c r="CE20" i="3"/>
  <c r="BX20" i="3"/>
  <c r="CF20" i="3"/>
  <c r="CC20" i="3"/>
  <c r="V18" i="2"/>
  <c r="I22" i="2"/>
  <c r="N13" i="2"/>
  <c r="S22" i="2"/>
  <c r="P22" i="2" s="1"/>
  <c r="S18" i="2"/>
  <c r="BO20" i="3"/>
  <c r="AT20" i="3"/>
  <c r="BD20" i="3"/>
  <c r="AO20" i="3"/>
  <c r="BA14" i="3"/>
  <c r="BC14" i="3"/>
  <c r="BJ20" i="3"/>
  <c r="BJ14" i="3" s="1"/>
  <c r="BO14" i="3"/>
  <c r="BQ14" i="3"/>
  <c r="BV20" i="3"/>
  <c r="BV14" i="3" s="1"/>
  <c r="BY20" i="3"/>
  <c r="BY14" i="3" s="1"/>
  <c r="BQ20" i="3"/>
  <c r="CC14" i="3"/>
  <c r="CE14" i="3"/>
  <c r="CF14" i="3"/>
  <c r="AO14" i="3"/>
  <c r="AP14" i="3"/>
  <c r="AT14" i="3"/>
  <c r="AV14" i="3"/>
  <c r="BH14" i="3"/>
  <c r="BK20" i="3"/>
  <c r="BK14" i="3" s="1"/>
  <c r="BX14" i="3"/>
  <c r="BR14" i="3"/>
  <c r="AI20" i="3"/>
  <c r="AM20" i="3"/>
  <c r="AM14" i="3" s="1"/>
  <c r="AH14" i="3"/>
  <c r="AI14" i="3"/>
  <c r="BD14" i="3"/>
  <c r="AB14" i="3"/>
  <c r="F20" i="3"/>
  <c r="F14" i="3" s="1"/>
  <c r="E20" i="3"/>
  <c r="AE18" i="2"/>
  <c r="AH22" i="2"/>
  <c r="AH18" i="2"/>
  <c r="AH12" i="2" s="1"/>
  <c r="AB18" i="2"/>
  <c r="AB12" i="2" s="1"/>
  <c r="AE12" i="2"/>
  <c r="N18" i="2"/>
  <c r="N12" i="2"/>
  <c r="O12" i="2"/>
  <c r="V12" i="2"/>
  <c r="S12" i="2"/>
  <c r="P33" i="2"/>
  <c r="T18" i="2"/>
  <c r="P34" i="2"/>
  <c r="K13" i="2"/>
  <c r="Q18" i="2"/>
  <c r="Q12" i="2" s="1"/>
  <c r="R12" i="2"/>
  <c r="R18" i="2"/>
  <c r="L18" i="2"/>
  <c r="M18" i="2"/>
  <c r="M12" i="2" s="1"/>
  <c r="AD18" i="2"/>
  <c r="AD12" i="2" s="1"/>
  <c r="AC18" i="2"/>
  <c r="AC12" i="2" s="1"/>
  <c r="Y12" i="2"/>
  <c r="Z12" i="2"/>
  <c r="W12" i="2"/>
  <c r="X12" i="2"/>
  <c r="U12" i="2"/>
  <c r="J18" i="2"/>
  <c r="J12" i="2" s="1"/>
  <c r="I18" i="2"/>
  <c r="I12" i="2" s="1"/>
  <c r="BQ32" i="1"/>
  <c r="BQ31" i="1"/>
  <c r="BQ30" i="1"/>
  <c r="BQ27" i="1"/>
  <c r="BQ26" i="1"/>
  <c r="BQ25" i="1"/>
  <c r="BQ24" i="1"/>
  <c r="BQ23" i="1"/>
  <c r="BQ20" i="1"/>
  <c r="BQ29" i="1"/>
  <c r="BL15" i="1"/>
  <c r="BL13" i="1" s="1"/>
  <c r="BG35" i="1"/>
  <c r="BG34" i="1" s="1"/>
  <c r="BG33" i="1" s="1"/>
  <c r="BG32" i="1"/>
  <c r="BY29" i="1"/>
  <c r="BV29" i="1" s="1"/>
  <c r="BY28" i="1"/>
  <c r="BV28" i="1" s="1"/>
  <c r="BG31" i="1"/>
  <c r="BG30" i="1"/>
  <c r="BG27" i="1"/>
  <c r="BG26" i="1"/>
  <c r="BG25" i="1"/>
  <c r="BG24" i="1"/>
  <c r="BG23" i="1"/>
  <c r="BG20" i="1"/>
  <c r="BG19" i="1" s="1"/>
  <c r="BG15" i="1"/>
  <c r="BG13" i="1" s="1"/>
  <c r="BB15" i="1"/>
  <c r="BB35" i="1"/>
  <c r="BB34" i="1" s="1"/>
  <c r="BB33" i="1" s="1"/>
  <c r="BB32" i="1"/>
  <c r="BB31" i="1"/>
  <c r="BB30" i="1"/>
  <c r="BB29" i="1"/>
  <c r="BB28" i="1"/>
  <c r="BB27" i="1"/>
  <c r="BB26" i="1"/>
  <c r="BB25" i="1"/>
  <c r="BB24" i="1"/>
  <c r="BB20" i="1"/>
  <c r="AR35" i="1"/>
  <c r="AR34" i="1" s="1"/>
  <c r="AR33" i="1" s="1"/>
  <c r="BY32" i="1"/>
  <c r="BV32" i="1" s="1"/>
  <c r="BY31" i="1"/>
  <c r="BV31" i="1" s="1"/>
  <c r="BY27" i="1"/>
  <c r="BV27" i="1" s="1"/>
  <c r="BY25" i="1"/>
  <c r="BV25" i="1" s="1"/>
  <c r="BY24" i="1"/>
  <c r="BV24" i="1" s="1"/>
  <c r="AC15" i="1"/>
  <c r="AC13" i="1" s="1"/>
  <c r="AW35" i="1"/>
  <c r="AW34" i="1" s="1"/>
  <c r="AW33" i="1" s="1"/>
  <c r="AM35" i="1"/>
  <c r="AM34" i="1" s="1"/>
  <c r="AM33" i="1" s="1"/>
  <c r="AH35" i="1"/>
  <c r="AC35" i="1"/>
  <c r="AW32" i="1"/>
  <c r="AW31" i="1"/>
  <c r="AW30" i="1"/>
  <c r="AW29" i="1"/>
  <c r="AW28" i="1"/>
  <c r="AW27" i="1"/>
  <c r="AW26" i="1"/>
  <c r="AW25" i="1"/>
  <c r="AW24" i="1"/>
  <c r="AW23" i="1"/>
  <c r="AR31" i="1"/>
  <c r="AR29" i="1"/>
  <c r="AR28" i="1"/>
  <c r="AR23" i="1"/>
  <c r="AM32" i="1"/>
  <c r="AM31" i="1"/>
  <c r="AM30" i="1"/>
  <c r="AM29" i="1"/>
  <c r="AM28" i="1"/>
  <c r="AM27" i="1"/>
  <c r="AM26" i="1"/>
  <c r="AM25" i="1"/>
  <c r="AM24" i="1"/>
  <c r="AM23" i="1"/>
  <c r="AH32" i="1"/>
  <c r="AH31" i="1"/>
  <c r="AH30" i="1"/>
  <c r="AH29" i="1"/>
  <c r="AH28" i="1"/>
  <c r="AH27" i="1"/>
  <c r="AH26" i="1"/>
  <c r="AH25" i="1"/>
  <c r="AH24" i="1"/>
  <c r="AH23" i="1"/>
  <c r="AW20" i="1"/>
  <c r="AM20" i="1"/>
  <c r="AH20" i="1"/>
  <c r="AC20" i="1"/>
  <c r="AC19" i="1" s="1"/>
  <c r="AR15" i="1"/>
  <c r="AR13" i="1" s="1"/>
  <c r="AM15" i="1"/>
  <c r="AM13" i="1" s="1"/>
  <c r="AC32" i="1"/>
  <c r="AC31" i="1"/>
  <c r="AC30" i="1"/>
  <c r="AC29" i="1"/>
  <c r="AC28" i="1"/>
  <c r="AC27" i="1"/>
  <c r="AC26" i="1"/>
  <c r="AC25" i="1"/>
  <c r="AC24" i="1"/>
  <c r="AC23" i="1"/>
  <c r="X15" i="1"/>
  <c r="AH19" i="1"/>
  <c r="BO34" i="1"/>
  <c r="BL34" i="1"/>
  <c r="BL33" i="1" s="1"/>
  <c r="BL18" i="1" s="1"/>
  <c r="AZ34" i="1"/>
  <c r="AZ33" i="1" s="1"/>
  <c r="AP34" i="1"/>
  <c r="AK34" i="1"/>
  <c r="AK33" i="1" s="1"/>
  <c r="AH34" i="1"/>
  <c r="AH33" i="1" s="1"/>
  <c r="AF34" i="1"/>
  <c r="AF33" i="1" s="1"/>
  <c r="AC34" i="1"/>
  <c r="AC33" i="1" s="1"/>
  <c r="AA34" i="1"/>
  <c r="AA33" i="1" s="1"/>
  <c r="AA18" i="1" s="1"/>
  <c r="V34" i="1"/>
  <c r="V33" i="1" s="1"/>
  <c r="V18" i="1" s="1"/>
  <c r="V12" i="1" s="1"/>
  <c r="Q34" i="1"/>
  <c r="O34" i="1"/>
  <c r="O33" i="1" s="1"/>
  <c r="O18" i="1" s="1"/>
  <c r="N34" i="1"/>
  <c r="N33" i="1" s="1"/>
  <c r="I34" i="1"/>
  <c r="I33" i="1" s="1"/>
  <c r="BO33" i="1"/>
  <c r="AP33" i="1"/>
  <c r="Q33" i="1"/>
  <c r="H34" i="1"/>
  <c r="H33" i="1" s="1"/>
  <c r="H18" i="1" s="1"/>
  <c r="BO22" i="1"/>
  <c r="BO18" i="1" s="1"/>
  <c r="BO12" i="1" s="1"/>
  <c r="BL22" i="1"/>
  <c r="BJ22" i="1"/>
  <c r="BE22" i="1"/>
  <c r="AZ22" i="1"/>
  <c r="AP22" i="1"/>
  <c r="AK22" i="1"/>
  <c r="AF22" i="1"/>
  <c r="AA22" i="1"/>
  <c r="V22" i="1"/>
  <c r="Q22" i="1"/>
  <c r="O22" i="1"/>
  <c r="N22" i="1"/>
  <c r="I22" i="1"/>
  <c r="H22" i="1"/>
  <c r="BT19" i="1"/>
  <c r="BQ19" i="1"/>
  <c r="BO19" i="1"/>
  <c r="BL19" i="1"/>
  <c r="BJ19" i="1"/>
  <c r="BE19" i="1"/>
  <c r="BB19" i="1"/>
  <c r="AZ19" i="1"/>
  <c r="AW19" i="1"/>
  <c r="AP19" i="1"/>
  <c r="AP18" i="1" s="1"/>
  <c r="AM19" i="1"/>
  <c r="AK19" i="1"/>
  <c r="AF19" i="1"/>
  <c r="AA19" i="1"/>
  <c r="V19" i="1"/>
  <c r="Q19" i="1"/>
  <c r="P19" i="1"/>
  <c r="O19" i="1"/>
  <c r="N19" i="1"/>
  <c r="I19" i="1"/>
  <c r="H19" i="1"/>
  <c r="Q18" i="1"/>
  <c r="BO13" i="1"/>
  <c r="BJ13" i="1"/>
  <c r="BE13" i="1"/>
  <c r="BB13" i="1"/>
  <c r="AU13" i="1"/>
  <c r="AP13" i="1"/>
  <c r="AA13" i="1"/>
  <c r="X13" i="1"/>
  <c r="V13" i="1"/>
  <c r="P13" i="1"/>
  <c r="N13" i="1"/>
  <c r="L13" i="1"/>
  <c r="K13" i="1"/>
  <c r="X35" i="1"/>
  <c r="X34" i="1" s="1"/>
  <c r="X33" i="1" s="1"/>
  <c r="X32" i="1"/>
  <c r="X31" i="1"/>
  <c r="X30" i="1"/>
  <c r="X29" i="1"/>
  <c r="X28" i="1"/>
  <c r="X27" i="1"/>
  <c r="X26" i="1"/>
  <c r="X25" i="1"/>
  <c r="X24" i="1"/>
  <c r="X23" i="1"/>
  <c r="X20" i="1"/>
  <c r="X19" i="1" s="1"/>
  <c r="S15" i="1"/>
  <c r="S13" i="1" s="1"/>
  <c r="S35" i="1"/>
  <c r="S34" i="1" s="1"/>
  <c r="S33" i="1" s="1"/>
  <c r="S32" i="1"/>
  <c r="S31" i="1"/>
  <c r="S30" i="1"/>
  <c r="S29" i="1"/>
  <c r="S28" i="1"/>
  <c r="S27" i="1"/>
  <c r="S26" i="1"/>
  <c r="S25" i="1"/>
  <c r="S24" i="1"/>
  <c r="S23" i="1"/>
  <c r="S20" i="1"/>
  <c r="S19" i="1" s="1"/>
  <c r="R32" i="1"/>
  <c r="R23" i="1"/>
  <c r="R20" i="1"/>
  <c r="R19" i="1" s="1"/>
  <c r="R15" i="1"/>
  <c r="R13" i="1" s="1"/>
  <c r="Q35" i="1"/>
  <c r="Q24" i="1"/>
  <c r="Q25" i="1"/>
  <c r="Q26" i="1"/>
  <c r="Q27" i="1"/>
  <c r="Q28" i="1"/>
  <c r="Q29" i="1"/>
  <c r="Q30" i="1"/>
  <c r="Q31" i="1"/>
  <c r="Q32" i="1"/>
  <c r="Q23" i="1"/>
  <c r="Q20" i="1"/>
  <c r="R35" i="1"/>
  <c r="R34" i="1" s="1"/>
  <c r="R33" i="1" s="1"/>
  <c r="R31" i="1"/>
  <c r="R30" i="1"/>
  <c r="R29" i="1"/>
  <c r="R28" i="1"/>
  <c r="R27" i="1"/>
  <c r="R26" i="1"/>
  <c r="R25" i="1"/>
  <c r="R24" i="1"/>
  <c r="Q15" i="1"/>
  <c r="Q13" i="1" s="1"/>
  <c r="H35" i="1"/>
  <c r="H24" i="1"/>
  <c r="H25" i="1"/>
  <c r="H26" i="1"/>
  <c r="H27" i="1"/>
  <c r="H28" i="1"/>
  <c r="H29" i="1"/>
  <c r="H30" i="1"/>
  <c r="H31" i="1"/>
  <c r="H32" i="1"/>
  <c r="H23" i="1"/>
  <c r="H20" i="1"/>
  <c r="E14" i="3" l="1"/>
  <c r="P22" i="1"/>
  <c r="AU22" i="1"/>
  <c r="AK13" i="1"/>
  <c r="BY15" i="1"/>
  <c r="AR26" i="1"/>
  <c r="BY26" i="1"/>
  <c r="BV26" i="1" s="1"/>
  <c r="AW15" i="1"/>
  <c r="AW13" i="1" s="1"/>
  <c r="BT15" i="1"/>
  <c r="BB23" i="1"/>
  <c r="BY23" i="1"/>
  <c r="O13" i="1"/>
  <c r="O12" i="1" s="1"/>
  <c r="AF13" i="1"/>
  <c r="AR24" i="1"/>
  <c r="AR32" i="1"/>
  <c r="AR25" i="1"/>
  <c r="AR20" i="1"/>
  <c r="AR19" i="1" s="1"/>
  <c r="BY20" i="1"/>
  <c r="AR30" i="1"/>
  <c r="AR22" i="1" s="1"/>
  <c r="AR18" i="1" s="1"/>
  <c r="AR12" i="1" s="1"/>
  <c r="BY30" i="1"/>
  <c r="BV30" i="1" s="1"/>
  <c r="BJ34" i="1"/>
  <c r="BJ33" i="1" s="1"/>
  <c r="BJ18" i="1" s="1"/>
  <c r="BJ12" i="1" s="1"/>
  <c r="BY35" i="1"/>
  <c r="AU34" i="1"/>
  <c r="AU33" i="1" s="1"/>
  <c r="AR27" i="1"/>
  <c r="BG29" i="1"/>
  <c r="BG22" i="1" s="1"/>
  <c r="BG18" i="1" s="1"/>
  <c r="BG12" i="1" s="1"/>
  <c r="L12" i="2"/>
  <c r="K18" i="2"/>
  <c r="P18" i="2"/>
  <c r="T12" i="2"/>
  <c r="P12" i="2" s="1"/>
  <c r="K12" i="2"/>
  <c r="R22" i="1"/>
  <c r="R18" i="1"/>
  <c r="R12" i="1" s="1"/>
  <c r="BT22" i="1"/>
  <c r="BQ28" i="1"/>
  <c r="BQ22" i="1" s="1"/>
  <c r="Q12" i="1"/>
  <c r="AH15" i="1"/>
  <c r="AH13" i="1" s="1"/>
  <c r="P34" i="1"/>
  <c r="P33" i="1" s="1"/>
  <c r="P18" i="1" s="1"/>
  <c r="P12" i="1" s="1"/>
  <c r="BG28" i="1"/>
  <c r="BL12" i="1"/>
  <c r="BB22" i="1"/>
  <c r="BB18" i="1" s="1"/>
  <c r="BB12" i="1" s="1"/>
  <c r="BE34" i="1"/>
  <c r="BE33" i="1" s="1"/>
  <c r="BE18" i="1" s="1"/>
  <c r="AW22" i="1"/>
  <c r="AW18" i="1" s="1"/>
  <c r="AW12" i="1" s="1"/>
  <c r="AZ18" i="1"/>
  <c r="AZ13" i="1"/>
  <c r="AU19" i="1"/>
  <c r="AU18" i="1" s="1"/>
  <c r="AU12" i="1" s="1"/>
  <c r="AM22" i="1"/>
  <c r="AM18" i="1" s="1"/>
  <c r="AM12" i="1" s="1"/>
  <c r="AP12" i="1"/>
  <c r="AC22" i="1"/>
  <c r="AK18" i="1"/>
  <c r="AH22" i="1"/>
  <c r="AH18" i="1"/>
  <c r="AC18" i="1"/>
  <c r="AC12" i="1" s="1"/>
  <c r="X22" i="1"/>
  <c r="X18" i="1" s="1"/>
  <c r="X12" i="1" s="1"/>
  <c r="S22" i="1"/>
  <c r="S18" i="1"/>
  <c r="S12" i="1" s="1"/>
  <c r="N18" i="1"/>
  <c r="AF18" i="1"/>
  <c r="AF12" i="1" s="1"/>
  <c r="I18" i="1"/>
  <c r="AA12" i="1"/>
  <c r="BE12" i="1"/>
  <c r="N12" i="1"/>
  <c r="AK12" i="1" l="1"/>
  <c r="BV23" i="1"/>
  <c r="BV22" i="1" s="1"/>
  <c r="BY22" i="1"/>
  <c r="BV20" i="1"/>
  <c r="BV19" i="1" s="1"/>
  <c r="BV18" i="1" s="1"/>
  <c r="BY19" i="1"/>
  <c r="BY18" i="1" s="1"/>
  <c r="BV15" i="1"/>
  <c r="BV13" i="1" s="1"/>
  <c r="BY13" i="1"/>
  <c r="BV35" i="1"/>
  <c r="BV34" i="1" s="1"/>
  <c r="BV33" i="1" s="1"/>
  <c r="BY34" i="1"/>
  <c r="BY33" i="1" s="1"/>
  <c r="BQ35" i="1"/>
  <c r="BQ34" i="1" s="1"/>
  <c r="BQ33" i="1" s="1"/>
  <c r="BQ18" i="1" s="1"/>
  <c r="BT34" i="1"/>
  <c r="BT33" i="1" s="1"/>
  <c r="BT18" i="1" s="1"/>
  <c r="AH12" i="1"/>
  <c r="BQ15" i="1"/>
  <c r="BQ13" i="1" s="1"/>
  <c r="BT13" i="1"/>
  <c r="AZ12" i="1"/>
  <c r="K32" i="1"/>
  <c r="K31" i="1"/>
  <c r="K30" i="1"/>
  <c r="K29" i="1"/>
  <c r="K28" i="1"/>
  <c r="K27" i="1"/>
  <c r="K26" i="1"/>
  <c r="K25" i="1"/>
  <c r="K24" i="1"/>
  <c r="E35" i="2"/>
  <c r="E32" i="2"/>
  <c r="E31" i="2"/>
  <c r="E30" i="2"/>
  <c r="E29" i="2"/>
  <c r="E28" i="2"/>
  <c r="E27" i="2"/>
  <c r="E26" i="2"/>
  <c r="E25" i="2"/>
  <c r="E24" i="2"/>
  <c r="E23" i="2"/>
  <c r="E20" i="2"/>
  <c r="E15" i="2"/>
  <c r="G25" i="1" l="1"/>
  <c r="G25" i="2" s="1"/>
  <c r="F25" i="2"/>
  <c r="G35" i="1"/>
  <c r="G35" i="2" s="1"/>
  <c r="F35" i="2"/>
  <c r="G28" i="1"/>
  <c r="G28" i="2" s="1"/>
  <c r="F28" i="2"/>
  <c r="BQ12" i="1"/>
  <c r="G26" i="1"/>
  <c r="G26" i="2" s="1"/>
  <c r="F26" i="2"/>
  <c r="G27" i="1"/>
  <c r="G27" i="2" s="1"/>
  <c r="F27" i="2"/>
  <c r="BV12" i="1"/>
  <c r="G23" i="1"/>
  <c r="G23" i="2" s="1"/>
  <c r="F23" i="2"/>
  <c r="G29" i="1"/>
  <c r="G29" i="2" s="1"/>
  <c r="F29" i="2"/>
  <c r="G31" i="1"/>
  <c r="G31" i="2" s="1"/>
  <c r="F31" i="2"/>
  <c r="G32" i="1"/>
  <c r="G32" i="2" s="1"/>
  <c r="F32" i="2"/>
  <c r="G15" i="1"/>
  <c r="G15" i="2" s="1"/>
  <c r="F15" i="2"/>
  <c r="BY12" i="1"/>
  <c r="G20" i="1"/>
  <c r="G20" i="2" s="1"/>
  <c r="F20" i="2"/>
  <c r="G24" i="1"/>
  <c r="G24" i="2" s="1"/>
  <c r="F24" i="2"/>
  <c r="G30" i="1"/>
  <c r="G30" i="2" s="1"/>
  <c r="F30" i="2"/>
  <c r="BT12" i="1"/>
  <c r="K35" i="1"/>
  <c r="K34" i="1" s="1"/>
  <c r="K33" i="1" s="1"/>
  <c r="L34" i="1"/>
  <c r="L33" i="1" s="1"/>
  <c r="L19" i="1"/>
  <c r="K20" i="1"/>
  <c r="K19" i="1" s="1"/>
  <c r="K18" i="1" s="1"/>
  <c r="K12" i="1" s="1"/>
  <c r="I13" i="1"/>
  <c r="I12" i="1" s="1"/>
  <c r="H13" i="1"/>
  <c r="H12" i="1" s="1"/>
  <c r="K23" i="1"/>
  <c r="K22" i="1" s="1"/>
  <c r="L22" i="1"/>
  <c r="B25" i="6" l="1"/>
  <c r="B27" i="7"/>
  <c r="B29" i="5"/>
  <c r="B29" i="4"/>
  <c r="B28" i="2"/>
  <c r="B30" i="3"/>
  <c r="C27" i="6"/>
  <c r="C29" i="7"/>
  <c r="C31" i="5"/>
  <c r="C31" i="4"/>
  <c r="C32" i="3"/>
  <c r="C30" i="2"/>
  <c r="C30" i="5"/>
  <c r="C30" i="4"/>
  <c r="C28" i="7"/>
  <c r="C26" i="6"/>
  <c r="C29" i="2"/>
  <c r="C31" i="3"/>
  <c r="B30" i="4"/>
  <c r="B26" i="6"/>
  <c r="B28" i="7"/>
  <c r="B30" i="5"/>
  <c r="B31" i="3"/>
  <c r="B29" i="2"/>
  <c r="B29" i="7"/>
  <c r="B31" i="5"/>
  <c r="B31" i="4"/>
  <c r="B27" i="6"/>
  <c r="B32" i="3"/>
  <c r="B30" i="2"/>
  <c r="C28" i="6"/>
  <c r="C30" i="7"/>
  <c r="C32" i="4"/>
  <c r="C32" i="5"/>
  <c r="C31" i="2"/>
  <c r="C33" i="3"/>
  <c r="C36" i="5"/>
  <c r="C36" i="4"/>
  <c r="C34" i="7"/>
  <c r="C32" i="6"/>
  <c r="C37" i="3"/>
  <c r="C35" i="2"/>
  <c r="C24" i="5"/>
  <c r="C24" i="4"/>
  <c r="C22" i="7"/>
  <c r="C20" i="6"/>
  <c r="C23" i="2"/>
  <c r="C25" i="3"/>
  <c r="B23" i="7"/>
  <c r="B21" i="6"/>
  <c r="B25" i="5"/>
  <c r="B25" i="4"/>
  <c r="B26" i="3"/>
  <c r="B24" i="2"/>
  <c r="C22" i="6"/>
  <c r="C26" i="4"/>
  <c r="C24" i="7"/>
  <c r="C26" i="5"/>
  <c r="C25" i="2"/>
  <c r="C27" i="3"/>
  <c r="B21" i="4"/>
  <c r="B21" i="5"/>
  <c r="B17" i="6"/>
  <c r="B19" i="7"/>
  <c r="B22" i="3"/>
  <c r="B20" i="2"/>
  <c r="B28" i="6"/>
  <c r="B30" i="7"/>
  <c r="B32" i="5"/>
  <c r="B32" i="4"/>
  <c r="B31" i="2"/>
  <c r="B33" i="3"/>
  <c r="C27" i="5"/>
  <c r="C27" i="4"/>
  <c r="C25" i="7"/>
  <c r="C23" i="6"/>
  <c r="C26" i="2"/>
  <c r="C28" i="3"/>
  <c r="C21" i="5"/>
  <c r="C19" i="7"/>
  <c r="C21" i="4"/>
  <c r="C17" i="6"/>
  <c r="C20" i="2"/>
  <c r="C22" i="3"/>
  <c r="B27" i="4"/>
  <c r="B27" i="5"/>
  <c r="B23" i="6"/>
  <c r="B25" i="7"/>
  <c r="B28" i="3"/>
  <c r="B26" i="2"/>
  <c r="B33" i="4"/>
  <c r="B33" i="5"/>
  <c r="B29" i="6"/>
  <c r="B31" i="7"/>
  <c r="B34" i="3"/>
  <c r="B32" i="2"/>
  <c r="C24" i="6"/>
  <c r="C26" i="7"/>
  <c r="C28" i="5"/>
  <c r="C28" i="4"/>
  <c r="C29" i="3"/>
  <c r="C27" i="2"/>
  <c r="B24" i="4"/>
  <c r="B20" i="6"/>
  <c r="B24" i="5"/>
  <c r="B22" i="7"/>
  <c r="B25" i="3"/>
  <c r="B23" i="2"/>
  <c r="C21" i="6"/>
  <c r="C23" i="7"/>
  <c r="C25" i="5"/>
  <c r="C25" i="4"/>
  <c r="C26" i="3"/>
  <c r="C24" i="2"/>
  <c r="C33" i="5"/>
  <c r="C33" i="4"/>
  <c r="C29" i="6"/>
  <c r="C31" i="7"/>
  <c r="C32" i="2"/>
  <c r="C34" i="3"/>
  <c r="B22" i="6"/>
  <c r="B24" i="7"/>
  <c r="B26" i="5"/>
  <c r="B26" i="4"/>
  <c r="B25" i="2"/>
  <c r="B27" i="3"/>
  <c r="B36" i="4"/>
  <c r="B36" i="5"/>
  <c r="B32" i="6"/>
  <c r="B34" i="7"/>
  <c r="B37" i="3"/>
  <c r="B35" i="2"/>
  <c r="B26" i="7"/>
  <c r="B28" i="5"/>
  <c r="B28" i="4"/>
  <c r="B24" i="6"/>
  <c r="B27" i="2"/>
  <c r="B29" i="3"/>
  <c r="C12" i="6"/>
  <c r="C14" i="7"/>
  <c r="C16" i="5"/>
  <c r="C16" i="4"/>
  <c r="C17" i="3"/>
  <c r="C15" i="2"/>
  <c r="C29" i="4"/>
  <c r="C25" i="6"/>
  <c r="C27" i="7"/>
  <c r="C29" i="5"/>
  <c r="C30" i="3"/>
  <c r="C28" i="2"/>
  <c r="L18" i="1"/>
  <c r="L12" i="1" s="1"/>
  <c r="A5" i="9"/>
  <c r="A4" i="9"/>
  <c r="A3" i="9"/>
  <c r="A5" i="8"/>
  <c r="A4" i="8"/>
  <c r="A3" i="8"/>
  <c r="A5" i="7"/>
  <c r="A4" i="7"/>
  <c r="A3" i="7"/>
  <c r="A5" i="6" l="1"/>
  <c r="A4" i="6"/>
  <c r="A3" i="6"/>
  <c r="A6" i="5"/>
  <c r="A5" i="5"/>
  <c r="A4" i="5"/>
  <c r="A3" i="5"/>
  <c r="A6" i="4"/>
  <c r="A5" i="4"/>
  <c r="A4" i="4"/>
  <c r="A6" i="3"/>
  <c r="A5" i="3"/>
  <c r="A4" i="3"/>
  <c r="A3" i="3"/>
  <c r="A6" i="2"/>
  <c r="A5" i="2"/>
  <c r="A4" i="2"/>
  <c r="A3" i="2"/>
</calcChain>
</file>

<file path=xl/sharedStrings.xml><?xml version="1.0" encoding="utf-8"?>
<sst xmlns="http://schemas.openxmlformats.org/spreadsheetml/2006/main" count="927" uniqueCount="447">
  <si>
    <t>Текущая стадия реализации инвестиционного проекта</t>
  </si>
  <si>
    <t>Год начала  реализации инвестиционного проекта</t>
  </si>
  <si>
    <t>Полная сметная стоимость инвестиционного проекта в соответствии с утвержденной проектной документацией</t>
  </si>
  <si>
    <t xml:space="preserve">Оценка полной стоимости инвестиционного проекта в прогнозных ценах соответствующих лет, млн рублей (с НДС) </t>
  </si>
  <si>
    <t>Финансирование капитальных вложений в прогнозных ценах соответствующих лет, млн рублей (с НДС)</t>
  </si>
  <si>
    <t>План</t>
  </si>
  <si>
    <t>Предложение по корректировке утвержденного плана</t>
  </si>
  <si>
    <t>Итого за период реализации инвестиционной программы
(план)</t>
  </si>
  <si>
    <t>Итого за период реализации инвестиционной программы
(с учетом предложений по корректировке утвержденного плана)</t>
  </si>
  <si>
    <t xml:space="preserve">План </t>
  </si>
  <si>
    <t>в базисном уровне цен, млн рублей 
(с НДС)</t>
  </si>
  <si>
    <t>в ценах, сложившихся ко времени составления сметной документации, млн рублей (с НДС)</t>
  </si>
  <si>
    <t>месяц и год составления сметной документации</t>
  </si>
  <si>
    <t>Общий объем финансирования, в том числе за счет:</t>
  </si>
  <si>
    <t>федерального бюджета</t>
  </si>
  <si>
    <t>бюджетов субъектов Российской Федерации  и муниципальных образований</t>
  </si>
  <si>
    <t>иных источников финансирования</t>
  </si>
  <si>
    <t>29.1</t>
  </si>
  <si>
    <t>29.2</t>
  </si>
  <si>
    <t>29.3</t>
  </si>
  <si>
    <t>29.4</t>
  </si>
  <si>
    <t>29.5</t>
  </si>
  <si>
    <t>29.6</t>
  </si>
  <si>
    <t>29.7</t>
  </si>
  <si>
    <t>29.8</t>
  </si>
  <si>
    <t>29.9</t>
  </si>
  <si>
    <t>29.10</t>
  </si>
  <si>
    <t>29.11</t>
  </si>
  <si>
    <t>29.12</t>
  </si>
  <si>
    <t>29.13</t>
  </si>
  <si>
    <t>29.14</t>
  </si>
  <si>
    <t>29.15</t>
  </si>
  <si>
    <t>29.16</t>
  </si>
  <si>
    <t>29.17</t>
  </si>
  <si>
    <t>29.18</t>
  </si>
  <si>
    <t>29.19</t>
  </si>
  <si>
    <t>29.20</t>
  </si>
  <si>
    <t>29.21</t>
  </si>
  <si>
    <t>29.22</t>
  </si>
  <si>
    <t>29.23</t>
  </si>
  <si>
    <t>29.24</t>
  </si>
  <si>
    <t>29.25</t>
  </si>
  <si>
    <t>29.26</t>
  </si>
  <si>
    <t>29.27</t>
  </si>
  <si>
    <t>29.28</t>
  </si>
  <si>
    <t>29.29</t>
  </si>
  <si>
    <t>29.30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</si>
  <si>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</si>
  <si>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</si>
  <si>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</si>
  <si>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</si>
  <si>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</si>
  <si>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</si>
  <si>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</si>
  <si>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</si>
  <si>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</si>
  <si>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</si>
  <si>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</si>
  <si>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Факт 
(Предложение по корректировке утвержденного плана)</t>
  </si>
  <si>
    <t>Форма 1. Перечни инвестиционных проектов и план финансирования капитальных вложений по ним (версия шаблона 1.0)</t>
  </si>
  <si>
    <t>План (Утвержденный план)</t>
  </si>
  <si>
    <t>Номер группы инвестиционных проектов</t>
  </si>
  <si>
    <t>Идентификатор инвестиционного проекта</t>
  </si>
  <si>
    <t>Год окончания реализации инвестиционного проекта</t>
  </si>
  <si>
    <t>средств, учитываемых при установлении регулируемых государством цен (тарифов)</t>
  </si>
  <si>
    <t>Наименование инвестиционного проекта (группы инвестиционных проектов)</t>
  </si>
  <si>
    <t>Краткое обоснование корректировки утвержденного плана</t>
  </si>
  <si>
    <t xml:space="preserve">Остаток финансирования капитальных вложений в прогнозных ценах соответствующих лет,  млн рублей (с НДС) </t>
  </si>
  <si>
    <t>Год раскрытия информации: 2025</t>
  </si>
  <si>
    <t>Утвержденные плановые значения показателей приведены в соответствии с:  Приказом Главного управления "Региональная энергетическая комиссия" Тверской области №140-нп от 30.10.2024</t>
  </si>
  <si>
    <t>Субъект электроэнергетики: Обособленное подразделение "АтомЭнергоСбыт" Тверь</t>
  </si>
  <si>
    <t>ОГРН: 1027700050278</t>
  </si>
  <si>
    <t xml:space="preserve">Фактический объем финансирования на 01.01.2024 года, млн рублей (с НДС) </t>
  </si>
  <si>
    <t>Финансирование капитальных вложений 2024 года в прогнозных ценах, млн рублей (с НДС)</t>
  </si>
  <si>
    <t>План 
на 01.01.2025 года</t>
  </si>
  <si>
    <t>Предложение по корректировке утвержденного плана на 01.01.2025 года</t>
  </si>
  <si>
    <t>Утвержденный план 2025 года</t>
  </si>
  <si>
    <t>Утвержденный план 2026 года</t>
  </si>
  <si>
    <t>Предложение по корректировке утвержденного плана 2026 года</t>
  </si>
  <si>
    <t>Предложение по корректировке утвержденного плана 2025 года</t>
  </si>
  <si>
    <t>Утвержденный план 2027 года</t>
  </si>
  <si>
    <t>Предложение по корректировке утвержденного плана 2027 года</t>
  </si>
  <si>
    <t>Форма 2. Перечни инвестиционных проектов и план освоения капитальных вложений по ним (версия шаблона 1.0)</t>
  </si>
  <si>
    <t xml:space="preserve">Текущая стадия реализации инвестиционного проекта  </t>
  </si>
  <si>
    <r>
      <t>Полная сметная стоимость инвестиционного проекта в соответствии с утвержденной проектной документацией</t>
    </r>
    <r>
      <rPr>
        <vertAlign val="superscript"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 базисном уровне цен, млн рублей (без НДС)</t>
    </r>
  </si>
  <si>
    <t>Оценка полной стоимости в прогнозных ценах соответствующих лет, млн рублей (без НДС)</t>
  </si>
  <si>
    <t>Остаток освоения капитальных вложений, млн рублей (без НДС)</t>
  </si>
  <si>
    <t>Освоение капитальных вложений в прогнозных ценах соответствующих лет, млн рублей (без НДС)</t>
  </si>
  <si>
    <t>Предложение по корректировке утвержденного  плана</t>
  </si>
  <si>
    <t>Итого за период реализации инвестиционной программы
(предложение по корректировке утвержденного плана)</t>
  </si>
  <si>
    <t>Всего, в т.ч.:</t>
  </si>
  <si>
    <t>проектно-изыскательские работы</t>
  </si>
  <si>
    <t>строительные работы, реконструкция, монтаж оборудования</t>
  </si>
  <si>
    <t>оборудование</t>
  </si>
  <si>
    <t>прочие затраты</t>
  </si>
  <si>
    <t xml:space="preserve">
План
(Утвержденный план)</t>
  </si>
  <si>
    <t xml:space="preserve">Факт 
(Предложение по корректировке утвержденного плана) </t>
  </si>
  <si>
    <t xml:space="preserve"> Предложение по корректировке утвержденного плана</t>
  </si>
  <si>
    <t>25.1</t>
  </si>
  <si>
    <t>25.2</t>
  </si>
  <si>
    <t>25.3</t>
  </si>
  <si>
    <t>25.4</t>
  </si>
  <si>
    <t>25.5</t>
  </si>
  <si>
    <t>25.6</t>
  </si>
  <si>
    <t xml:space="preserve">Фактический объем освоения капитальных вложений на 01.01.2024 года, млн рублей (без НДС) </t>
  </si>
  <si>
    <t>План 
на 01.01.2025 года, в прогнозных ценах соответствующих лет</t>
  </si>
  <si>
    <t>Предложение по корректировке утвержденного плана 
на 01.01.2025 года, в прогнозных ценах соответствующих лет</t>
  </si>
  <si>
    <t>Освоение капитальных вложений 2024 года в прогнозных ценах соответствующих лет, млн рублей (без НДС)</t>
  </si>
  <si>
    <t>2025 год</t>
  </si>
  <si>
    <t>Утвержденный план</t>
  </si>
  <si>
    <t>2026 год</t>
  </si>
  <si>
    <t>2027 год</t>
  </si>
  <si>
    <t>Форма 3. План ввода основных средств (версия шаблона 1.0)</t>
  </si>
  <si>
    <t>Первоначальная стоимость принимаемых к учету основных средств и нематериальных активов, млн рублей (без НДС)</t>
  </si>
  <si>
    <t>Принятие основных средств и нематериальных активов к бухгалтерскому учету</t>
  </si>
  <si>
    <t>Итого за период реализации инвестиционной программы</t>
  </si>
  <si>
    <t>Факт (Предложение по корректировке утвержденного плана)</t>
  </si>
  <si>
    <t>нематериальные активы</t>
  </si>
  <si>
    <t>основные средства</t>
  </si>
  <si>
    <t>млн рублей (без НДС)</t>
  </si>
  <si>
    <t>км, ВОЛС</t>
  </si>
  <si>
    <t>км, иные линии связи</t>
  </si>
  <si>
    <r>
      <t>м</t>
    </r>
    <r>
      <rPr>
        <vertAlign val="superscript"/>
        <sz val="12"/>
        <color rgb="FF000000"/>
        <rFont val="Times New Roman"/>
        <family val="1"/>
        <charset val="204"/>
      </rPr>
      <t>2</t>
    </r>
    <r>
      <rPr>
        <sz val="12"/>
        <color rgb="FF000000"/>
        <rFont val="Times New Roman"/>
        <family val="1"/>
        <charset val="204"/>
      </rPr>
      <t>, здания, строения, сооружения, земельные участки</t>
    </r>
  </si>
  <si>
    <t>шт, иное</t>
  </si>
  <si>
    <t>Другое</t>
  </si>
  <si>
    <t>1</t>
  </si>
  <si>
    <t>8.1.1</t>
  </si>
  <si>
    <t>8.1.2</t>
  </si>
  <si>
    <t>8.1.3</t>
  </si>
  <si>
    <t>8.1.4</t>
  </si>
  <si>
    <t>8.1.5</t>
  </si>
  <si>
    <t>8.1.6</t>
  </si>
  <si>
    <t>8.1.7</t>
  </si>
  <si>
    <t>8.2.1</t>
  </si>
  <si>
    <t>8.2.2</t>
  </si>
  <si>
    <t>8.2.3</t>
  </si>
  <si>
    <t>8.2.4</t>
  </si>
  <si>
    <t>8.2.5</t>
  </si>
  <si>
    <t>8.2.6</t>
  </si>
  <si>
    <t>8.2.7</t>
  </si>
  <si>
    <t>9.1.1</t>
  </si>
  <si>
    <t>9.1.2</t>
  </si>
  <si>
    <t>9.1.3</t>
  </si>
  <si>
    <t>9.1.4</t>
  </si>
  <si>
    <t>9.1.5</t>
  </si>
  <si>
    <t>9.1.6</t>
  </si>
  <si>
    <t>9.1.7</t>
  </si>
  <si>
    <t>9.2.1</t>
  </si>
  <si>
    <t>9.2.2</t>
  </si>
  <si>
    <t>9.2.3</t>
  </si>
  <si>
    <t>9.2.4</t>
  </si>
  <si>
    <t>9.2.5</t>
  </si>
  <si>
    <t>9.2.6</t>
  </si>
  <si>
    <t>9.2.7</t>
  </si>
  <si>
    <t>9.3.1</t>
  </si>
  <si>
    <t>9.3.2</t>
  </si>
  <si>
    <t>9.3.3</t>
  </si>
  <si>
    <t>9.3.4</t>
  </si>
  <si>
    <t>9.3.5</t>
  </si>
  <si>
    <t>9.3.6</t>
  </si>
  <si>
    <t>9.3.7</t>
  </si>
  <si>
    <t>9.4.1</t>
  </si>
  <si>
    <t>9.4.2</t>
  </si>
  <si>
    <t>9.4.3</t>
  </si>
  <si>
    <t>9.4.4</t>
  </si>
  <si>
    <t>9.4.5</t>
  </si>
  <si>
    <t>9.4.6</t>
  </si>
  <si>
    <t>9.4.7</t>
  </si>
  <si>
    <t>9.5.1</t>
  </si>
  <si>
    <t>9.5.2</t>
  </si>
  <si>
    <t>9.5.3</t>
  </si>
  <si>
    <t>9.5.4</t>
  </si>
  <si>
    <t>9.5.5</t>
  </si>
  <si>
    <t>9.5.6</t>
  </si>
  <si>
    <t>9.5.7</t>
  </si>
  <si>
    <t>9.6.1</t>
  </si>
  <si>
    <t>9.6.2</t>
  </si>
  <si>
    <t>9.6.3</t>
  </si>
  <si>
    <t>9.6.4</t>
  </si>
  <si>
    <t>9.6.5</t>
  </si>
  <si>
    <t>9.6.6</t>
  </si>
  <si>
    <t>9.6.7</t>
  </si>
  <si>
    <t>10.1.1</t>
  </si>
  <si>
    <t>10.1.2</t>
  </si>
  <si>
    <t>10.1.3</t>
  </si>
  <si>
    <t>10.1.4</t>
  </si>
  <si>
    <t>10.1.5</t>
  </si>
  <si>
    <t>10.1.6</t>
  </si>
  <si>
    <t>10.1.7</t>
  </si>
  <si>
    <t>10.2.1</t>
  </si>
  <si>
    <t>10.2.2</t>
  </si>
  <si>
    <t>10.2.3</t>
  </si>
  <si>
    <t>10.2.4</t>
  </si>
  <si>
    <t>10.2.5</t>
  </si>
  <si>
    <t>10.2.6</t>
  </si>
  <si>
    <t>10.2.7</t>
  </si>
  <si>
    <t>Принятие основных средств и нематериальных активов к бухгалтерскому учету в 2024 год</t>
  </si>
  <si>
    <t>Предложение по корректировке утвержденного плана 2028 года</t>
  </si>
  <si>
    <t>29.31</t>
  </si>
  <si>
    <t>29.32</t>
  </si>
  <si>
    <t>29.33</t>
  </si>
  <si>
    <t>29.34</t>
  </si>
  <si>
    <t>29.35</t>
  </si>
  <si>
    <t>29.36</t>
  </si>
  <si>
    <t>29.37</t>
  </si>
  <si>
    <t>29.38</t>
  </si>
  <si>
    <t>29.39</t>
  </si>
  <si>
    <t>29.40</t>
  </si>
  <si>
    <t>2028 год</t>
  </si>
  <si>
    <t>25.7</t>
  </si>
  <si>
    <t>25.8</t>
  </si>
  <si>
    <t>9.6.8</t>
  </si>
  <si>
    <t>9.6.9</t>
  </si>
  <si>
    <t>9.6.10</t>
  </si>
  <si>
    <t>9.6.11</t>
  </si>
  <si>
    <t>9.6.12</t>
  </si>
  <si>
    <t>9.6.13</t>
  </si>
  <si>
    <t>9.6.14</t>
  </si>
  <si>
    <t>9.6.15</t>
  </si>
  <si>
    <t>9.6.16</t>
  </si>
  <si>
    <t>9.6.17</t>
  </si>
  <si>
    <t>9.6.18</t>
  </si>
  <si>
    <t>9.6.19</t>
  </si>
  <si>
    <t>9.6.20</t>
  </si>
  <si>
    <t>9.6.21</t>
  </si>
  <si>
    <t>Форма 4. План ввода основных средств (с распределением по кварталам) (версия шаблона 1.0)</t>
  </si>
  <si>
    <t>План принятия основных средств и нематериальных активов к бухгалтерскому учету на год</t>
  </si>
  <si>
    <t>I кв.</t>
  </si>
  <si>
    <t>II кв.</t>
  </si>
  <si>
    <t>III кв.</t>
  </si>
  <si>
    <t>IV кв.</t>
  </si>
  <si>
    <t>Итого план</t>
  </si>
  <si>
    <t>4.1.1</t>
  </si>
  <si>
    <t>4.1.2</t>
  </si>
  <si>
    <t>4.1.3</t>
  </si>
  <si>
    <t>4.1.4</t>
  </si>
  <si>
    <t>4.1.5</t>
  </si>
  <si>
    <t>4.1.6</t>
  </si>
  <si>
    <t>4.1.7</t>
  </si>
  <si>
    <t>4.2.1</t>
  </si>
  <si>
    <t>4.2.2</t>
  </si>
  <si>
    <t>4.2.3</t>
  </si>
  <si>
    <t>4.2.4</t>
  </si>
  <si>
    <t>4.2.5</t>
  </si>
  <si>
    <t>4.2.6</t>
  </si>
  <si>
    <t>4.2.7</t>
  </si>
  <si>
    <t>4.3.1</t>
  </si>
  <si>
    <t>4.3.2</t>
  </si>
  <si>
    <t>4.3.3</t>
  </si>
  <si>
    <t>4.3.4</t>
  </si>
  <si>
    <t>4.3.5</t>
  </si>
  <si>
    <t>4.3.6</t>
  </si>
  <si>
    <t>4.3.7</t>
  </si>
  <si>
    <t>4.4.1</t>
  </si>
  <si>
    <t>4.4.2</t>
  </si>
  <si>
    <t>4.4.3</t>
  </si>
  <si>
    <t>4.4.4</t>
  </si>
  <si>
    <t>4.4.5</t>
  </si>
  <si>
    <t>4.4.6</t>
  </si>
  <si>
    <t>4.4.7</t>
  </si>
  <si>
    <t>5</t>
  </si>
  <si>
    <t>6</t>
  </si>
  <si>
    <t>7</t>
  </si>
  <si>
    <t>8</t>
  </si>
  <si>
    <t>9</t>
  </si>
  <si>
    <t>10</t>
  </si>
  <si>
    <t>11</t>
  </si>
  <si>
    <t xml:space="preserve"> </t>
  </si>
  <si>
    <t>на год: 2025</t>
  </si>
  <si>
    <t>Форма 5. Краткое описание инвестиционной программы. Характеристики объектов инвестиционной деятельности и ввод объектов инвестиционной деятельности (мощностей) в эксплуатацию (версия шаблона 1.0)</t>
  </si>
  <si>
    <t>Характеристики объекта электроэнергетики (объекта инвестиционной деятельности)</t>
  </si>
  <si>
    <t>Ввод объектов инвестиционной деятельности (мощностей) в эксплуатацию</t>
  </si>
  <si>
    <t xml:space="preserve">Итого за период реализации инвестиционной программы </t>
  </si>
  <si>
    <t>5.1.1</t>
  </si>
  <si>
    <t>5.1.2</t>
  </si>
  <si>
    <t>5.1.3</t>
  </si>
  <si>
    <t>5.1.4</t>
  </si>
  <si>
    <t>5.2.1</t>
  </si>
  <si>
    <t>5.2.2</t>
  </si>
  <si>
    <t>5.2.3</t>
  </si>
  <si>
    <t>5.2.4</t>
  </si>
  <si>
    <t>6.1.1</t>
  </si>
  <si>
    <t>6.1.2</t>
  </si>
  <si>
    <t>6.1.3</t>
  </si>
  <si>
    <t>6.1.4</t>
  </si>
  <si>
    <t>6.2.1</t>
  </si>
  <si>
    <t>6.2.2</t>
  </si>
  <si>
    <t>6.2.3</t>
  </si>
  <si>
    <t>6.2.4</t>
  </si>
  <si>
    <t>6.3.1</t>
  </si>
  <si>
    <t>6.3.2</t>
  </si>
  <si>
    <t>6.3.3</t>
  </si>
  <si>
    <t>6.3.4</t>
  </si>
  <si>
    <t>6.4.1</t>
  </si>
  <si>
    <t>6.4.2</t>
  </si>
  <si>
    <t>6.4.3</t>
  </si>
  <si>
    <t>6.4.4</t>
  </si>
  <si>
    <t>6.5.1</t>
  </si>
  <si>
    <t>6.5.2</t>
  </si>
  <si>
    <t>6.5.3</t>
  </si>
  <si>
    <t>6.5.4</t>
  </si>
  <si>
    <t>6.6.1</t>
  </si>
  <si>
    <t>6.6.2</t>
  </si>
  <si>
    <t>6.6.3</t>
  </si>
  <si>
    <t>6.6.4</t>
  </si>
  <si>
    <t>7.1.1</t>
  </si>
  <si>
    <t>7.1.2</t>
  </si>
  <si>
    <t>7.1.3</t>
  </si>
  <si>
    <t>7.1.4</t>
  </si>
  <si>
    <t>7.2.1</t>
  </si>
  <si>
    <t>7.2.2</t>
  </si>
  <si>
    <t>7.2.3</t>
  </si>
  <si>
    <t>7.2.4</t>
  </si>
  <si>
    <t>Ввод объектов инвестиционной деятельности (мощностей) в эксплуатацию в 2024 году</t>
  </si>
  <si>
    <t>6.6.5</t>
  </si>
  <si>
    <t>6.6.6</t>
  </si>
  <si>
    <t>6.6.7</t>
  </si>
  <si>
    <t>6.6.8</t>
  </si>
  <si>
    <t>6.6.9</t>
  </si>
  <si>
    <t>6.6.10</t>
  </si>
  <si>
    <t>6.6.11</t>
  </si>
  <si>
    <t>6.6.12</t>
  </si>
  <si>
    <t>Форма 6. Краткое описание инвестиционной программы. Места расположения объектов инвестиционной деятельности и другие показатели инвестиционных проектов (версия шаблона 1.0)</t>
  </si>
  <si>
    <t>Федеральные округа, на территории которых реализуется инвестиционный проект</t>
  </si>
  <si>
    <t>Субъекты Российской Федерации, на территории которых реализуется инвестиционный проект</t>
  </si>
  <si>
    <t>Территории муниципальных образований, на территории которых реализуется инвестиционный проект</t>
  </si>
  <si>
    <t>Наименование обособленного подразделения субъекта электроэнергетики, реализующего инвестиционный проект (если применимо)</t>
  </si>
  <si>
    <t>Наличие решения о резервировании земель 
(+; -; не требуется)</t>
  </si>
  <si>
    <t>Наличие решения  об изъятии земельных участков для государственных или муниципальных нужд 
(+; -; не требуется)</t>
  </si>
  <si>
    <t>Наличие решения о переводе земель или земельных участков из одной категории в другую 
(+; -; не требуется)</t>
  </si>
  <si>
    <t>Наличие  правоустанавливающих документов на земельный участок 
(+; -; не требуется)</t>
  </si>
  <si>
    <t>Наличие утвержденной документации по планировке территории 
(+; -; не требуется)</t>
  </si>
  <si>
    <t>Наличие заключения по результатам технологического и ценового аудита инвестиционного проекта 
(+; -; не требуется)</t>
  </si>
  <si>
    <t>Наличие положительного заключения экспертизы проектной документации 
(+; -; не требуется)</t>
  </si>
  <si>
    <t>Наличие утвержденной проектной документации 
(+; -; не требуется)</t>
  </si>
  <si>
    <t>Наличие разрешения на строительство 
(+; -; не требуется)</t>
  </si>
  <si>
    <t>Инвестиционный проект предусматривает разработку, модификацию, приобретение (покупку) программ для ЭВМ, баз данных, программно-аппаратных комплексов, включая автоматизированные системы управления технологическими процессами (+; -)</t>
  </si>
  <si>
    <t>Форма 7. Краткое описание инвестиционной программы. Обоснование необходимости реализации инвестиционных проектов (версия шаблона 1.0)</t>
  </si>
  <si>
    <t>Инвестиционным проектом предусматривается выполнение:</t>
  </si>
  <si>
    <t>Реализация инвестиционного проекта обуславливается необходимостью выполнения требований:</t>
  </si>
  <si>
    <t>Инвестиционным проектом осуществляются  мероприятия по энергосбережению и повышению энергетической эффективности, предусмотренные утвержденной программой в области энергосбережения и повышения энергетической эффективности и обеспечивающие достижение утвержденных целевых показателей энергосбережения и повышения энергетической эффективности (+;-)</t>
  </si>
  <si>
    <t xml:space="preserve">Инвестиционным проектом осуществляются  обязательные мероприятия по энергосбережению и повышению энергетической эффективности, предусмотренные утвержденной программой в области энергосбережения и повышения энергетической эффективности (+;-)
</t>
  </si>
  <si>
    <t>Задачи, решаемые в рамках инвестиционного проекта</t>
  </si>
  <si>
    <t>Год принятия к бухгалтерскому учету объекта основных средств (нематериальных активов) до реализации инвестиционного проекта</t>
  </si>
  <si>
    <t>Показатель оценки технического состояния</t>
  </si>
  <si>
    <t>Показатель оценки последствий отказа</t>
  </si>
  <si>
    <t>Год определения показателей оценки технического состояния и последствий отказа</t>
  </si>
  <si>
    <t>Необходимость замены физически изношенного оборудования подтверждается  результатами:</t>
  </si>
  <si>
    <t>Реализация инвестиционного проекта предусматривается решением Правительства Российской Федерации (федерального органа исполнительной власти, органа государственной власти субъекта Российской Федерации, органа местного самоуправления) 
(реквизиты решения; отсутствует)</t>
  </si>
  <si>
    <t>Характеристики объектов инвестиционной деятельности</t>
  </si>
  <si>
    <t>противоаварийных мероприятий, предусмотренных актами о расследовании причин аварии (реквизиты актов)</t>
  </si>
  <si>
    <t xml:space="preserve">предписаний федерального органа исполнительной власти, уполномоченного на осуществление федерального государственного энергетического надзора вынесенных по результатам расследования причин аварий (реквизиты предписаний)
</t>
  </si>
  <si>
    <t>иных  предписаний федерального органа исполнительной власти, уполномоченного на осуществление федерального государственного энергетического надзора (реквизиты предписаний)</t>
  </si>
  <si>
    <t>предписаний иных органов государственной власти</t>
  </si>
  <si>
    <t>Наименование единицы измерения, наименование объектов</t>
  </si>
  <si>
    <t>реквизиты предписаний</t>
  </si>
  <si>
    <t>наименования органов государственной власти</t>
  </si>
  <si>
    <t>законодательства Российской Федерации (+;-)</t>
  </si>
  <si>
    <t>регламентов рынков электрической энергии (реквизиты регламентов; отсутствуют)</t>
  </si>
  <si>
    <t>технического освидетельствования 
(+; -; отсутствует)</t>
  </si>
  <si>
    <t>технического обследования 
(+; -; отсутствует)</t>
  </si>
  <si>
    <t>значение до</t>
  </si>
  <si>
    <t>значение после</t>
  </si>
  <si>
    <t>21.1.1</t>
  </si>
  <si>
    <t>21.1.2</t>
  </si>
  <si>
    <t>21.2.1</t>
  </si>
  <si>
    <t>21.2.2</t>
  </si>
  <si>
    <t>Форма 8. Целевые показатели, на достижение которых направлена реализация проекта инвестиционной программы (версия шаблона 1.0)</t>
  </si>
  <si>
    <t>Описание целевых показателей прилагается:</t>
  </si>
  <si>
    <t>№ п/п</t>
  </si>
  <si>
    <t>Наименование целевого показателя</t>
  </si>
  <si>
    <t>Единицы измерения</t>
  </si>
  <si>
    <t>Значения целевых показателей</t>
  </si>
  <si>
    <t>2024 год</t>
  </si>
  <si>
    <t>Форма 9. Краткое описание инвестиционной программы. Индексы-дефляторы инвестиций в основной капитал (капитальных вложений) (версия шаблона 1.0)</t>
  </si>
  <si>
    <t>Наименование</t>
  </si>
  <si>
    <t xml:space="preserve">Год, в котором Правительством Российской Федерации одобрен прогноз социально-экономического развития на среднесрочный период </t>
  </si>
  <si>
    <t>Значения индексов-дефляторов</t>
  </si>
  <si>
    <t>4.1</t>
  </si>
  <si>
    <t>4.2</t>
  </si>
  <si>
    <t>4.3</t>
  </si>
  <si>
    <t>4.4</t>
  </si>
  <si>
    <t>ВСЕГО по инвестиционной программе, в том числе:</t>
  </si>
  <si>
    <t>Реконструкция, всего</t>
  </si>
  <si>
    <t>Модернизация, техническое перевооружение, модификация, всего</t>
  </si>
  <si>
    <t>Прочие инвестиционные проекты, всего, в том числе:</t>
  </si>
  <si>
    <t>1.1</t>
  </si>
  <si>
    <t>1.2</t>
  </si>
  <si>
    <t>2</t>
  </si>
  <si>
    <t>3</t>
  </si>
  <si>
    <t>4</t>
  </si>
  <si>
    <t>Новое строительство, покупка зданий (сооружений), всего, в том числе:</t>
  </si>
  <si>
    <t>Новое строительство, покупка линий связи и телекоммуникационных систем, всего, в том числе:</t>
  </si>
  <si>
    <t>Прочее новое строительство, создание, покупка объектов основных средств, всего, в том числе:</t>
  </si>
  <si>
    <t>Создание программ для ЭВМ, приобретение исключительных прав на программы для ЭВМ, всего, в том числе:</t>
  </si>
  <si>
    <t>Создание, приобретение прочих объектов нематериальных активов, всего, в том числе:</t>
  </si>
  <si>
    <t>Развитие и модернизация учета электрической энергии (мощности), всего, в том числе:</t>
  </si>
  <si>
    <t>Новое строительство, создание, покупка, всего, в том числе:</t>
  </si>
  <si>
    <t>Установка приборов учета, всего</t>
  </si>
  <si>
    <t>4.4.1.1</t>
  </si>
  <si>
    <t>4.3.8</t>
  </si>
  <si>
    <t>4.3.9</t>
  </si>
  <si>
    <t>4.3.10</t>
  </si>
  <si>
    <t>Г</t>
  </si>
  <si>
    <t>Н</t>
  </si>
  <si>
    <t>План 2028 года</t>
  </si>
  <si>
    <t>Включение приборов учета в систему сбора и передачи данных, всего</t>
  </si>
  <si>
    <t>+</t>
  </si>
  <si>
    <t>Обособленное подразделение "АтомЭнергоСбыт" Тверь</t>
  </si>
  <si>
    <t>не требуется</t>
  </si>
  <si>
    <t>-</t>
  </si>
  <si>
    <t>Тверская область</t>
  </si>
  <si>
    <t>пгт Спирово</t>
  </si>
  <si>
    <t>г. Конаково</t>
  </si>
  <si>
    <t>г. Торжок</t>
  </si>
  <si>
    <t>Центральный федеральный округ</t>
  </si>
  <si>
    <t>отсутствует</t>
  </si>
  <si>
    <t xml:space="preserve">Федеральный закон от 27.12.2018 № 522-ФЗ «О внесении изменений в отдельные законодательные акты РФ в связи с развитием систем учета электрической энергии (мощности) в РФ» </t>
  </si>
  <si>
    <t>Постановление Правительства РФ от 04.05.2012 N 442 (ред. от 27.12.2024) "О функционировании розничных рынков электрической энергии, полном и (или) частичном ограничении режима потребления электрической энергии" (вместе с "Основными положениями функционирования розничных рынков электрической энергии", "Правилами полного и (или) частичного ограничения режима потребления электрической энергии") на основании пункта 3: Ограничение режима потребления, за исключением вводимого в связи с наступлением обстоятельств, указанных в подпунктах "з" - "и" пункта 2 настоящих Правил</t>
  </si>
  <si>
    <t>нд</t>
  </si>
  <si>
    <t>Индекс цен производителей по строительству, предусмотренный прогнозом социально-экономического развития Российской Федерации (в % к предыдущему году)</t>
  </si>
  <si>
    <t>Индекс потребительских цен, предусмотренные прогнозом социально-экономического развития Российской Федерации на среднесрочный период (в % к предыдущему году)</t>
  </si>
  <si>
    <t xml:space="preserve"> P_ТАЭС.12</t>
  </si>
  <si>
    <t>Приобрететние офисного здания в пгт Спирово</t>
  </si>
  <si>
    <t>P_ТАЭС.06</t>
  </si>
  <si>
    <t>Автомобиль Lada Vesta</t>
  </si>
  <si>
    <t>P_ТАЭС.01</t>
  </si>
  <si>
    <t>Дизельный генератор АД-24 (в шумозащитном еврокожухе) на прицепе (2 шт.)</t>
  </si>
  <si>
    <t>P_ТАЭС.02</t>
  </si>
  <si>
    <t>Генератор ZRD 12000TA 10 кВт</t>
  </si>
  <si>
    <t>P_ТАЭС.03</t>
  </si>
  <si>
    <t>MI 2892 Анализатор качества электрической энергии класса А (с клещами А1502 30/300/3000 А) с государственной поверкой (2 шт.)</t>
  </si>
  <si>
    <t>P_ТАЭС.04</t>
  </si>
  <si>
    <t>Ретометр - М2</t>
  </si>
  <si>
    <t>P_ТАЭС.05</t>
  </si>
  <si>
    <t>Автомобиль HAVAL DARGO (3 шт.)</t>
  </si>
  <si>
    <t>P_ТАЭС.07</t>
  </si>
  <si>
    <t>Автомобиль Geely Preface (5 шт.)</t>
  </si>
  <si>
    <t>P_ТАЭС.08</t>
  </si>
  <si>
    <t>Система видеонаблюдения Конаковский участок</t>
  </si>
  <si>
    <t>P_ТАЭС.09</t>
  </si>
  <si>
    <t>Система видеонаблюдения Торжокский участок</t>
  </si>
  <si>
    <t>P_ТАЭС.10</t>
  </si>
  <si>
    <t>Интерактивный терминал самообслуживания (3 шт.)</t>
  </si>
  <si>
    <t>P_ТАЭС.11</t>
  </si>
  <si>
    <t>Лицензия ЕОСДО (Единая отраслевая система документооборота)</t>
  </si>
  <si>
    <t>P_ТАЭС.13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</si>
</sst>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  <numFmt numFmtId="167" formatCode="0.0"/>
  </numFmts>
  <fonts count="48" x14ac:knownFonts="1"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rgb="FF000000"/>
      <name val="SimSun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color rgb="FFFF0000"/>
      <name val="Arial"/>
      <family val="2"/>
      <charset val="204"/>
    </font>
    <font>
      <sz val="9"/>
      <color theme="1"/>
      <name val="Arial"/>
      <family val="2"/>
      <charset val="204"/>
    </font>
    <font>
      <sz val="11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34">
    <xf numFmtId="0" fontId="0" fillId="0" borderId="0"/>
    <xf numFmtId="0" fontId="5" fillId="0" borderId="0"/>
    <xf numFmtId="0" fontId="3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2" fillId="7" borderId="13" applyNumberFormat="0" applyAlignment="0" applyProtection="0"/>
    <xf numFmtId="0" fontId="13" fillId="20" borderId="14" applyNumberFormat="0" applyAlignment="0" applyProtection="0"/>
    <xf numFmtId="0" fontId="14" fillId="20" borderId="13" applyNumberFormat="0" applyAlignment="0" applyProtection="0"/>
    <xf numFmtId="0" fontId="15" fillId="0" borderId="15" applyNumberFormat="0" applyFill="0" applyAlignment="0" applyProtection="0"/>
    <xf numFmtId="0" fontId="16" fillId="0" borderId="16" applyNumberFormat="0" applyFill="0" applyAlignment="0" applyProtection="0"/>
    <xf numFmtId="0" fontId="17" fillId="0" borderId="1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8" applyNumberFormat="0" applyFill="0" applyAlignment="0" applyProtection="0"/>
    <xf numFmtId="0" fontId="19" fillId="21" borderId="19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2" fillId="0" borderId="0"/>
    <xf numFmtId="0" fontId="23" fillId="0" borderId="0"/>
    <xf numFmtId="0" fontId="23" fillId="0" borderId="0"/>
    <xf numFmtId="0" fontId="3" fillId="0" borderId="0"/>
    <xf numFmtId="0" fontId="22" fillId="0" borderId="0"/>
    <xf numFmtId="0" fontId="3" fillId="0" borderId="0"/>
    <xf numFmtId="0" fontId="24" fillId="0" borderId="0"/>
    <xf numFmtId="0" fontId="3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9" fillId="23" borderId="20" applyNumberFormat="0" applyFont="0" applyAlignment="0" applyProtection="0"/>
    <xf numFmtId="9" fontId="2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7" fillId="0" borderId="21" applyNumberFormat="0" applyFill="0" applyAlignment="0" applyProtection="0"/>
    <xf numFmtId="0" fontId="28" fillId="0" borderId="0"/>
    <xf numFmtId="0" fontId="29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0" fillId="4" borderId="0" applyNumberFormat="0" applyBorder="0" applyAlignment="0" applyProtection="0"/>
    <xf numFmtId="0" fontId="3" fillId="0" borderId="0"/>
    <xf numFmtId="0" fontId="1" fillId="0" borderId="0"/>
    <xf numFmtId="0" fontId="1" fillId="0" borderId="0"/>
  </cellStyleXfs>
  <cellXfs count="218">
    <xf numFmtId="0" fontId="0" fillId="0" borderId="0" xfId="0"/>
    <xf numFmtId="0" fontId="3" fillId="0" borderId="0" xfId="0" applyFont="1" applyFill="1"/>
    <xf numFmtId="0" fontId="3" fillId="0" borderId="0" xfId="0" applyFont="1"/>
    <xf numFmtId="0" fontId="3" fillId="0" borderId="12" xfId="0" applyFont="1" applyFill="1" applyBorder="1" applyAlignment="1">
      <alignment horizontal="center" vertical="center" textRotation="90" wrapText="1"/>
    </xf>
    <xf numFmtId="0" fontId="3" fillId="0" borderId="12" xfId="0" applyFont="1" applyFill="1" applyBorder="1" applyAlignment="1">
      <alignment vertical="center" textRotation="90" wrapText="1"/>
    </xf>
    <xf numFmtId="0" fontId="3" fillId="0" borderId="11" xfId="0" applyFont="1" applyFill="1" applyBorder="1" applyAlignment="1">
      <alignment horizontal="center" vertical="center" textRotation="90" wrapText="1"/>
    </xf>
    <xf numFmtId="0" fontId="3" fillId="0" borderId="0" xfId="0" applyFont="1" applyFill="1" applyBorder="1"/>
    <xf numFmtId="49" fontId="3" fillId="0" borderId="1" xfId="0" applyNumberFormat="1" applyFont="1" applyFill="1" applyBorder="1"/>
    <xf numFmtId="49" fontId="7" fillId="0" borderId="1" xfId="1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textRotation="90" wrapText="1"/>
    </xf>
    <xf numFmtId="0" fontId="0" fillId="0" borderId="11" xfId="0" applyFont="1" applyFill="1" applyBorder="1" applyAlignment="1">
      <alignment horizontal="center" vertical="center" textRotation="90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4" fillId="0" borderId="0" xfId="0" applyFont="1" applyFill="1" applyAlignment="1"/>
    <xf numFmtId="0" fontId="6" fillId="0" borderId="0" xfId="1" applyFont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/>
    <xf numFmtId="0" fontId="3" fillId="0" borderId="1" xfId="0" applyFont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/>
    <xf numFmtId="49" fontId="0" fillId="0" borderId="1" xfId="0" applyNumberFormat="1" applyFont="1" applyFill="1" applyBorder="1"/>
    <xf numFmtId="0" fontId="7" fillId="0" borderId="1" xfId="1" applyFont="1" applyBorder="1" applyAlignment="1">
      <alignment horizontal="center" vertical="center" wrapText="1"/>
    </xf>
    <xf numFmtId="0" fontId="3" fillId="0" borderId="1" xfId="0" applyFont="1" applyBorder="1"/>
    <xf numFmtId="0" fontId="34" fillId="0" borderId="1" xfId="47" applyFont="1" applyBorder="1" applyAlignment="1">
      <alignment horizontal="center" vertical="center"/>
    </xf>
    <xf numFmtId="0" fontId="8" fillId="0" borderId="0" xfId="2" applyFont="1" applyAlignment="1">
      <alignment horizontal="right"/>
    </xf>
    <xf numFmtId="0" fontId="3" fillId="0" borderId="0" xfId="0" applyFont="1" applyBorder="1"/>
    <xf numFmtId="0" fontId="34" fillId="0" borderId="1" xfId="47" applyFont="1" applyFill="1" applyBorder="1" applyAlignment="1">
      <alignment horizontal="center" vertical="center" wrapText="1"/>
    </xf>
    <xf numFmtId="0" fontId="34" fillId="0" borderId="1" xfId="47" applyFont="1" applyFill="1" applyBorder="1" applyAlignment="1">
      <alignment horizontal="center" vertical="center" textRotation="90" wrapText="1"/>
    </xf>
    <xf numFmtId="0" fontId="34" fillId="0" borderId="1" xfId="47" applyFont="1" applyFill="1" applyBorder="1" applyAlignment="1">
      <alignment horizontal="center" vertical="center"/>
    </xf>
    <xf numFmtId="49" fontId="34" fillId="0" borderId="1" xfId="47" applyNumberFormat="1" applyFont="1" applyFill="1" applyBorder="1" applyAlignment="1">
      <alignment horizontal="center" vertical="center"/>
    </xf>
    <xf numFmtId="0" fontId="39" fillId="0" borderId="0" xfId="2" applyFont="1" applyAlignment="1">
      <alignment horizontal="center" vertical="center"/>
    </xf>
    <xf numFmtId="0" fontId="39" fillId="0" borderId="0" xfId="2" applyFont="1" applyAlignment="1">
      <alignment vertical="center"/>
    </xf>
    <xf numFmtId="0" fontId="39" fillId="0" borderId="0" xfId="2" applyFont="1"/>
    <xf numFmtId="0" fontId="3" fillId="0" borderId="0" xfId="232" applyFont="1"/>
    <xf numFmtId="0" fontId="8" fillId="0" borderId="0" xfId="232" applyFont="1" applyFill="1" applyAlignment="1"/>
    <xf numFmtId="0" fontId="3" fillId="0" borderId="0" xfId="232" applyFont="1" applyFill="1"/>
    <xf numFmtId="0" fontId="8" fillId="0" borderId="0" xfId="232" applyFont="1" applyFill="1" applyAlignment="1">
      <alignment vertical="center"/>
    </xf>
    <xf numFmtId="0" fontId="39" fillId="0" borderId="1" xfId="2" applyFont="1" applyFill="1" applyBorder="1" applyAlignment="1">
      <alignment horizontal="center" vertical="center" wrapText="1"/>
    </xf>
    <xf numFmtId="0" fontId="41" fillId="0" borderId="1" xfId="2" applyFont="1" applyFill="1" applyBorder="1" applyAlignment="1">
      <alignment horizontal="center" vertical="center" wrapText="1"/>
    </xf>
    <xf numFmtId="0" fontId="39" fillId="0" borderId="2" xfId="2" applyFont="1" applyFill="1" applyBorder="1" applyAlignment="1">
      <alignment horizontal="center" vertical="center" wrapText="1"/>
    </xf>
    <xf numFmtId="0" fontId="39" fillId="0" borderId="11" xfId="2" applyFont="1" applyFill="1" applyBorder="1" applyAlignment="1">
      <alignment horizontal="center" vertical="center" wrapText="1"/>
    </xf>
    <xf numFmtId="0" fontId="41" fillId="0" borderId="1" xfId="232" applyFont="1" applyFill="1" applyBorder="1" applyAlignment="1">
      <alignment horizontal="center" vertical="center" wrapText="1"/>
    </xf>
    <xf numFmtId="0" fontId="39" fillId="0" borderId="1" xfId="2" applyFont="1" applyFill="1" applyBorder="1" applyAlignment="1">
      <alignment horizontal="center" vertical="center"/>
    </xf>
    <xf numFmtId="0" fontId="39" fillId="0" borderId="1" xfId="2" applyFont="1" applyFill="1" applyBorder="1" applyAlignment="1">
      <alignment vertical="center"/>
    </xf>
    <xf numFmtId="0" fontId="42" fillId="0" borderId="1" xfId="2" applyFont="1" applyFill="1" applyBorder="1" applyAlignment="1">
      <alignment horizontal="center" vertical="center"/>
    </xf>
    <xf numFmtId="0" fontId="42" fillId="0" borderId="0" xfId="2" applyFont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/>
    </xf>
    <xf numFmtId="0" fontId="39" fillId="0" borderId="1" xfId="2" applyFont="1" applyBorder="1" applyAlignment="1">
      <alignment vertical="center"/>
    </xf>
    <xf numFmtId="0" fontId="43" fillId="0" borderId="1" xfId="1" applyFont="1" applyBorder="1"/>
    <xf numFmtId="0" fontId="44" fillId="0" borderId="1" xfId="1" applyFont="1" applyBorder="1"/>
    <xf numFmtId="0" fontId="39" fillId="0" borderId="1" xfId="2" applyFont="1" applyBorder="1" applyAlignment="1">
      <alignment horizontal="center" vertical="center"/>
    </xf>
    <xf numFmtId="0" fontId="45" fillId="0" borderId="0" xfId="2" applyFont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vertical="center" wrapText="1"/>
    </xf>
    <xf numFmtId="0" fontId="39" fillId="0" borderId="0" xfId="2" applyFont="1" applyAlignment="1">
      <alignment horizontal="center" vertical="center" wrapText="1"/>
    </xf>
    <xf numFmtId="0" fontId="40" fillId="0" borderId="0" xfId="2" applyFont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233" applyFont="1" applyFill="1" applyBorder="1" applyAlignment="1">
      <alignment horizontal="center" vertical="center" wrapText="1"/>
    </xf>
    <xf numFmtId="49" fontId="7" fillId="0" borderId="1" xfId="233" applyNumberFormat="1" applyFont="1" applyFill="1" applyBorder="1" applyAlignment="1">
      <alignment horizontal="center" vertical="center" wrapText="1"/>
    </xf>
    <xf numFmtId="49" fontId="7" fillId="0" borderId="1" xfId="2" applyNumberFormat="1" applyFont="1" applyBorder="1" applyAlignment="1">
      <alignment horizontal="center" vertical="center" wrapText="1"/>
    </xf>
    <xf numFmtId="0" fontId="39" fillId="0" borderId="0" xfId="2" applyFont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/>
    </xf>
    <xf numFmtId="0" fontId="34" fillId="0" borderId="1" xfId="47" applyFont="1" applyFill="1" applyBorder="1" applyAlignment="1">
      <alignment horizontal="center" vertical="center" wrapText="1"/>
    </xf>
    <xf numFmtId="0" fontId="47" fillId="0" borderId="1" xfId="1" applyNumberFormat="1" applyFont="1" applyFill="1" applyBorder="1" applyAlignment="1">
      <alignment horizontal="left" vertical="center" wrapText="1"/>
    </xf>
    <xf numFmtId="0" fontId="7" fillId="0" borderId="1" xfId="1" applyNumberFormat="1" applyFont="1" applyFill="1" applyBorder="1" applyAlignment="1">
      <alignment horizontal="left" vertical="center" wrapText="1"/>
    </xf>
    <xf numFmtId="2" fontId="7" fillId="0" borderId="1" xfId="1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/>
    <xf numFmtId="0" fontId="0" fillId="0" borderId="1" xfId="0" applyNumberFormat="1" applyFont="1" applyFill="1" applyBorder="1"/>
    <xf numFmtId="0" fontId="3" fillId="0" borderId="1" xfId="0" applyNumberFormat="1" applyFont="1" applyFill="1" applyBorder="1" applyAlignment="1">
      <alignment horizontal="left"/>
    </xf>
    <xf numFmtId="2" fontId="3" fillId="0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left"/>
    </xf>
    <xf numFmtId="2" fontId="0" fillId="0" borderId="1" xfId="0" applyNumberFormat="1" applyFont="1" applyFill="1" applyBorder="1" applyAlignment="1">
      <alignment horizontal="left"/>
    </xf>
    <xf numFmtId="4" fontId="47" fillId="0" borderId="1" xfId="1" applyNumberFormat="1" applyFont="1" applyFill="1" applyBorder="1" applyAlignment="1">
      <alignment horizontal="left" vertical="center" wrapText="1"/>
    </xf>
    <xf numFmtId="0" fontId="47" fillId="0" borderId="1" xfId="1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left"/>
    </xf>
    <xf numFmtId="4" fontId="0" fillId="0" borderId="1" xfId="0" applyNumberFormat="1" applyFont="1" applyFill="1" applyBorder="1" applyAlignment="1">
      <alignment horizontal="left"/>
    </xf>
    <xf numFmtId="4" fontId="3" fillId="0" borderId="0" xfId="0" applyNumberFormat="1" applyFont="1"/>
    <xf numFmtId="0" fontId="3" fillId="0" borderId="0" xfId="0" applyNumberFormat="1" applyFont="1"/>
    <xf numFmtId="0" fontId="0" fillId="0" borderId="0" xfId="0" applyFill="1"/>
    <xf numFmtId="4" fontId="3" fillId="0" borderId="1" xfId="0" applyNumberFormat="1" applyFont="1" applyFill="1" applyBorder="1"/>
    <xf numFmtId="0" fontId="31" fillId="0" borderId="0" xfId="231" applyFont="1" applyFill="1"/>
    <xf numFmtId="0" fontId="35" fillId="0" borderId="0" xfId="47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1" xfId="0" applyFill="1" applyBorder="1"/>
    <xf numFmtId="49" fontId="38" fillId="0" borderId="1" xfId="47" applyNumberFormat="1" applyFont="1" applyFill="1" applyBorder="1" applyAlignment="1">
      <alignment horizontal="center" vertical="center"/>
    </xf>
    <xf numFmtId="0" fontId="39" fillId="0" borderId="0" xfId="2" applyNumberFormat="1" applyFont="1" applyAlignment="1">
      <alignment vertical="center"/>
    </xf>
    <xf numFmtId="0" fontId="45" fillId="0" borderId="1" xfId="2" applyFont="1" applyBorder="1" applyAlignment="1">
      <alignment vertical="center"/>
    </xf>
    <xf numFmtId="0" fontId="39" fillId="0" borderId="0" xfId="2" applyNumberFormat="1" applyFont="1"/>
    <xf numFmtId="0" fontId="42" fillId="0" borderId="1" xfId="2" applyFont="1" applyBorder="1" applyAlignment="1">
      <alignment horizontal="center" vertical="center"/>
    </xf>
    <xf numFmtId="0" fontId="39" fillId="0" borderId="1" xfId="2" applyFont="1" applyBorder="1" applyAlignment="1">
      <alignment vertical="center" wrapText="1"/>
    </xf>
    <xf numFmtId="0" fontId="0" fillId="0" borderId="1" xfId="40" applyFont="1" applyBorder="1" applyAlignment="1">
      <alignment horizontal="center" vertical="center" wrapText="1"/>
    </xf>
    <xf numFmtId="0" fontId="39" fillId="0" borderId="1" xfId="2" applyFont="1" applyFill="1" applyBorder="1" applyAlignment="1">
      <alignment vertical="center" wrapText="1"/>
    </xf>
    <xf numFmtId="0" fontId="3" fillId="0" borderId="1" xfId="2" applyFill="1" applyBorder="1" applyAlignment="1">
      <alignment horizontal="center" vertical="center" textRotation="90" wrapText="1"/>
    </xf>
    <xf numFmtId="0" fontId="0" fillId="0" borderId="1" xfId="0" applyFont="1" applyBorder="1" applyAlignment="1">
      <alignment horizontal="justify" vertical="center" wrapText="1"/>
    </xf>
    <xf numFmtId="0" fontId="39" fillId="0" borderId="0" xfId="2" applyFont="1" applyAlignment="1">
      <alignment wrapText="1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vertical="center" wrapText="1"/>
    </xf>
    <xf numFmtId="167" fontId="3" fillId="0" borderId="1" xfId="2" applyNumberFormat="1" applyFont="1" applyBorder="1" applyAlignment="1">
      <alignment vertical="center" wrapText="1"/>
    </xf>
    <xf numFmtId="167" fontId="3" fillId="0" borderId="1" xfId="2" applyNumberFormat="1" applyFont="1" applyBorder="1" applyAlignment="1">
      <alignment horizontal="center" vertical="center"/>
    </xf>
    <xf numFmtId="0" fontId="41" fillId="0" borderId="0" xfId="2" applyFont="1" applyAlignment="1">
      <alignment vertical="center"/>
    </xf>
    <xf numFmtId="0" fontId="0" fillId="0" borderId="1" xfId="2" applyFont="1" applyBorder="1" applyAlignment="1">
      <alignment vertical="center" wrapText="1"/>
    </xf>
    <xf numFmtId="0" fontId="41" fillId="0" borderId="0" xfId="2" applyFont="1"/>
    <xf numFmtId="0" fontId="31" fillId="0" borderId="0" xfId="0" applyFont="1" applyFill="1"/>
    <xf numFmtId="2" fontId="3" fillId="0" borderId="1" xfId="0" applyNumberFormat="1" applyFont="1" applyBorder="1"/>
    <xf numFmtId="0" fontId="31" fillId="0" borderId="1" xfId="0" applyFont="1" applyBorder="1"/>
    <xf numFmtId="2" fontId="31" fillId="0" borderId="1" xfId="0" applyNumberFormat="1" applyFont="1" applyBorder="1"/>
    <xf numFmtId="0" fontId="31" fillId="0" borderId="0" xfId="0" applyFont="1"/>
    <xf numFmtId="0" fontId="31" fillId="0" borderId="1" xfId="0" applyFont="1" applyFill="1" applyBorder="1"/>
    <xf numFmtId="2" fontId="31" fillId="0" borderId="1" xfId="0" applyNumberFormat="1" applyFont="1" applyFill="1" applyBorder="1"/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/>
    </xf>
    <xf numFmtId="0" fontId="6" fillId="0" borderId="0" xfId="1" applyFont="1" applyAlignment="1">
      <alignment horizontal="left" vertical="center"/>
    </xf>
    <xf numFmtId="0" fontId="8" fillId="0" borderId="0" xfId="0" applyFont="1" applyFill="1" applyAlignment="1">
      <alignment horizontal="left"/>
    </xf>
    <xf numFmtId="0" fontId="3" fillId="0" borderId="9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0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31" fillId="0" borderId="9" xfId="0" applyNumberFormat="1" applyFont="1" applyFill="1" applyBorder="1" applyAlignment="1">
      <alignment horizontal="center" vertical="top"/>
    </xf>
    <xf numFmtId="0" fontId="0" fillId="0" borderId="1" xfId="0" applyFont="1" applyBorder="1" applyAlignment="1">
      <alignment horizontal="center" vertical="center" wrapText="1"/>
    </xf>
    <xf numFmtId="0" fontId="8" fillId="0" borderId="0" xfId="0" applyFont="1" applyFill="1" applyAlignment="1"/>
    <xf numFmtId="0" fontId="4" fillId="0" borderId="0" xfId="0" applyFont="1" applyFill="1" applyAlignment="1"/>
    <xf numFmtId="0" fontId="3" fillId="0" borderId="0" xfId="0" applyFont="1"/>
    <xf numFmtId="0" fontId="6" fillId="0" borderId="0" xfId="1" applyFont="1" applyAlignment="1">
      <alignment vertical="center"/>
    </xf>
    <xf numFmtId="0" fontId="34" fillId="0" borderId="1" xfId="47" applyFont="1" applyFill="1" applyBorder="1" applyAlignment="1">
      <alignment horizontal="center" vertical="center"/>
    </xf>
    <xf numFmtId="0" fontId="34" fillId="0" borderId="1" xfId="47" applyFont="1" applyFill="1" applyBorder="1" applyAlignment="1">
      <alignment horizontal="center" vertical="center" wrapText="1"/>
    </xf>
    <xf numFmtId="0" fontId="31" fillId="0" borderId="9" xfId="231" applyFont="1" applyFill="1" applyBorder="1"/>
    <xf numFmtId="0" fontId="34" fillId="0" borderId="5" xfId="47" applyFont="1" applyFill="1" applyBorder="1" applyAlignment="1">
      <alignment horizontal="center" vertical="center"/>
    </xf>
    <xf numFmtId="0" fontId="34" fillId="0" borderId="6" xfId="47" applyFont="1" applyFill="1" applyBorder="1" applyAlignment="1">
      <alignment horizontal="center" vertical="center"/>
    </xf>
    <xf numFmtId="0" fontId="34" fillId="0" borderId="7" xfId="47" applyFont="1" applyFill="1" applyBorder="1" applyAlignment="1">
      <alignment horizontal="center" vertical="center"/>
    </xf>
    <xf numFmtId="0" fontId="8" fillId="0" borderId="0" xfId="0" applyFont="1" applyFill="1"/>
    <xf numFmtId="0" fontId="33" fillId="0" borderId="0" xfId="45" applyFont="1" applyFill="1"/>
    <xf numFmtId="0" fontId="31" fillId="0" borderId="0" xfId="0" applyFont="1" applyFill="1"/>
    <xf numFmtId="0" fontId="6" fillId="0" borderId="0" xfId="1" applyFont="1" applyFill="1" applyAlignment="1">
      <alignment vertical="center"/>
    </xf>
    <xf numFmtId="0" fontId="37" fillId="0" borderId="9" xfId="1" applyFont="1" applyFill="1" applyBorder="1" applyAlignment="1">
      <alignment horizontal="center"/>
    </xf>
    <xf numFmtId="0" fontId="34" fillId="0" borderId="2" xfId="47" applyFont="1" applyFill="1" applyBorder="1" applyAlignment="1">
      <alignment horizontal="center" vertical="center" wrapText="1"/>
    </xf>
    <xf numFmtId="0" fontId="34" fillId="0" borderId="11" xfId="47" applyFont="1" applyFill="1" applyBorder="1" applyAlignment="1">
      <alignment horizontal="center" vertical="center" wrapText="1"/>
    </xf>
    <xf numFmtId="0" fontId="34" fillId="0" borderId="12" xfId="47" applyFont="1" applyFill="1" applyBorder="1" applyAlignment="1">
      <alignment horizontal="center" vertical="center" wrapText="1"/>
    </xf>
    <xf numFmtId="0" fontId="33" fillId="0" borderId="0" xfId="45" applyFont="1" applyFill="1" applyBorder="1" applyAlignment="1">
      <alignment horizontal="left"/>
    </xf>
    <xf numFmtId="0" fontId="6" fillId="0" borderId="0" xfId="1" applyFont="1" applyFill="1" applyAlignment="1">
      <alignment horizontal="left"/>
    </xf>
    <xf numFmtId="0" fontId="37" fillId="0" borderId="0" xfId="1" applyFont="1" applyFill="1" applyAlignment="1">
      <alignment horizontal="left"/>
    </xf>
    <xf numFmtId="0" fontId="6" fillId="0" borderId="0" xfId="1" applyFont="1" applyFill="1" applyAlignment="1">
      <alignment horizontal="left" vertical="center"/>
    </xf>
    <xf numFmtId="0" fontId="34" fillId="0" borderId="5" xfId="47" applyFont="1" applyFill="1" applyBorder="1" applyAlignment="1">
      <alignment horizontal="center" vertical="center" wrapText="1"/>
    </xf>
    <xf numFmtId="0" fontId="34" fillId="0" borderId="6" xfId="47" applyFont="1" applyFill="1" applyBorder="1" applyAlignment="1">
      <alignment horizontal="center" vertical="center" wrapText="1"/>
    </xf>
    <xf numFmtId="0" fontId="34" fillId="0" borderId="7" xfId="47" applyFont="1" applyFill="1" applyBorder="1" applyAlignment="1">
      <alignment horizontal="center" vertical="center" wrapText="1"/>
    </xf>
    <xf numFmtId="0" fontId="31" fillId="0" borderId="9" xfId="231" applyFont="1" applyFill="1" applyBorder="1" applyAlignment="1"/>
    <xf numFmtId="0" fontId="0" fillId="0" borderId="2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5" xfId="231" applyFont="1" applyFill="1" applyBorder="1" applyAlignment="1">
      <alignment horizontal="center" vertical="center"/>
    </xf>
    <xf numFmtId="0" fontId="3" fillId="0" borderId="6" xfId="231" applyFont="1" applyFill="1" applyBorder="1" applyAlignment="1">
      <alignment horizontal="center" vertical="center"/>
    </xf>
    <xf numFmtId="0" fontId="3" fillId="0" borderId="7" xfId="231" applyFont="1" applyFill="1" applyBorder="1" applyAlignment="1">
      <alignment horizontal="center" vertical="center"/>
    </xf>
    <xf numFmtId="0" fontId="33" fillId="0" borderId="0" xfId="45" applyFont="1" applyFill="1" applyBorder="1" applyAlignment="1"/>
    <xf numFmtId="0" fontId="31" fillId="0" borderId="0" xfId="0" applyFont="1" applyFill="1" applyAlignment="1"/>
    <xf numFmtId="0" fontId="40" fillId="0" borderId="9" xfId="2" applyFont="1" applyFill="1" applyBorder="1" applyAlignment="1"/>
    <xf numFmtId="0" fontId="33" fillId="0" borderId="0" xfId="45" applyFont="1" applyFill="1" applyBorder="1" applyAlignment="1">
      <alignment vertical="center"/>
    </xf>
    <xf numFmtId="0" fontId="39" fillId="0" borderId="0" xfId="2" applyFont="1"/>
    <xf numFmtId="0" fontId="6" fillId="0" borderId="0" xfId="232" applyFont="1" applyFill="1" applyAlignment="1"/>
    <xf numFmtId="0" fontId="8" fillId="0" borderId="0" xfId="232" applyFont="1" applyFill="1" applyAlignment="1"/>
    <xf numFmtId="0" fontId="7" fillId="0" borderId="1" xfId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3" fillId="0" borderId="1" xfId="2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0" fillId="0" borderId="1" xfId="231" applyFont="1" applyBorder="1" applyAlignment="1">
      <alignment horizontal="center" vertical="center" wrapText="1"/>
    </xf>
    <xf numFmtId="0" fontId="3" fillId="0" borderId="1" xfId="23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40" fillId="0" borderId="9" xfId="2" applyFont="1" applyBorder="1"/>
    <xf numFmtId="0" fontId="37" fillId="0" borderId="0" xfId="2" applyFont="1" applyAlignment="1">
      <alignment vertical="center"/>
    </xf>
    <xf numFmtId="0" fontId="6" fillId="0" borderId="0" xfId="232" applyFont="1"/>
    <xf numFmtId="0" fontId="8" fillId="0" borderId="0" xfId="232" applyFont="1"/>
    <xf numFmtId="0" fontId="31" fillId="0" borderId="9" xfId="0" applyFont="1" applyFill="1" applyBorder="1" applyAlignment="1">
      <alignment horizontal="center"/>
    </xf>
    <xf numFmtId="0" fontId="34" fillId="0" borderId="1" xfId="47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33" fillId="0" borderId="0" xfId="45" applyFont="1" applyFill="1" applyBorder="1" applyAlignment="1">
      <alignment vertical="center" wrapText="1"/>
    </xf>
    <xf numFmtId="0" fontId="8" fillId="0" borderId="0" xfId="0" applyFont="1"/>
    <xf numFmtId="0" fontId="7" fillId="0" borderId="1" xfId="233" applyFont="1" applyFill="1" applyBorder="1" applyAlignment="1">
      <alignment horizontal="center" vertical="center" wrapText="1"/>
    </xf>
    <xf numFmtId="0" fontId="37" fillId="0" borderId="0" xfId="2" applyFont="1" applyAlignment="1">
      <alignment vertical="center" wrapText="1"/>
    </xf>
    <xf numFmtId="0" fontId="7" fillId="0" borderId="0" xfId="2" applyFont="1" applyAlignment="1">
      <alignment horizontal="left" vertical="center"/>
    </xf>
    <xf numFmtId="0" fontId="8" fillId="0" borderId="0" xfId="232" applyFont="1" applyFill="1" applyAlignment="1">
      <alignment vertical="center"/>
    </xf>
    <xf numFmtId="0" fontId="39" fillId="0" borderId="9" xfId="2" applyFont="1" applyBorder="1" applyAlignment="1">
      <alignment horizontal="left" vertical="center" wrapText="1"/>
    </xf>
  </cellXfs>
  <cellStyles count="234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Normal 2" xfId="21"/>
    <cellStyle name="Акцент1 2" xfId="22"/>
    <cellStyle name="Акцент2 2" xfId="23"/>
    <cellStyle name="Акцент3 2" xfId="24"/>
    <cellStyle name="Акцент4 2" xfId="25"/>
    <cellStyle name="Акцент5 2" xfId="26"/>
    <cellStyle name="Акцент6 2" xfId="27"/>
    <cellStyle name="Ввод  2" xfId="28"/>
    <cellStyle name="Вывод 2" xfId="29"/>
    <cellStyle name="Вычисление 2" xfId="30"/>
    <cellStyle name="Заголовок 1 2" xfId="31"/>
    <cellStyle name="Заголовок 2 2" xfId="32"/>
    <cellStyle name="Заголовок 3 2" xfId="33"/>
    <cellStyle name="Заголовок 4 2" xfId="34"/>
    <cellStyle name="Итог 2" xfId="35"/>
    <cellStyle name="Контрольная ячейка 2" xfId="36"/>
    <cellStyle name="Название 2" xfId="37"/>
    <cellStyle name="Нейтральный 2" xfId="38"/>
    <cellStyle name="Обычный" xfId="0" builtinId="0"/>
    <cellStyle name="Обычный 10" xfId="232"/>
    <cellStyle name="Обычный 12 2" xfId="39"/>
    <cellStyle name="Обычный 2" xfId="40"/>
    <cellStyle name="Обычный 2 26 2" xfId="41"/>
    <cellStyle name="Обычный 3" xfId="2"/>
    <cellStyle name="Обычный 3 2" xfId="42"/>
    <cellStyle name="Обычный 3 2 2 2" xfId="43"/>
    <cellStyle name="Обычный 3 21" xfId="44"/>
    <cellStyle name="Обычный 4" xfId="45"/>
    <cellStyle name="Обычный 4 2" xfId="46"/>
    <cellStyle name="Обычный 5" xfId="47"/>
    <cellStyle name="Обычный 6" xfId="48"/>
    <cellStyle name="Обычный 6 2" xfId="49"/>
    <cellStyle name="Обычный 6 2 2" xfId="50"/>
    <cellStyle name="Обычный 6 2 2 2" xfId="51"/>
    <cellStyle name="Обычный 6 2 2 2 2" xfId="52"/>
    <cellStyle name="Обычный 6 2 2 2 2 2" xfId="53"/>
    <cellStyle name="Обычный 6 2 2 2 2 2 2" xfId="54"/>
    <cellStyle name="Обычный 6 2 2 2 2 2 3" xfId="55"/>
    <cellStyle name="Обычный 6 2 2 2 2 3" xfId="56"/>
    <cellStyle name="Обычный 6 2 2 2 2 4" xfId="57"/>
    <cellStyle name="Обычный 6 2 2 2 3" xfId="58"/>
    <cellStyle name="Обычный 6 2 2 2 3 2" xfId="59"/>
    <cellStyle name="Обычный 6 2 2 2 3 3" xfId="60"/>
    <cellStyle name="Обычный 6 2 2 2 4" xfId="61"/>
    <cellStyle name="Обычный 6 2 2 2 5" xfId="62"/>
    <cellStyle name="Обычный 6 2 2 3" xfId="63"/>
    <cellStyle name="Обычный 6 2 2 3 2" xfId="64"/>
    <cellStyle name="Обычный 6 2 2 3 2 2" xfId="65"/>
    <cellStyle name="Обычный 6 2 2 3 2 3" xfId="66"/>
    <cellStyle name="Обычный 6 2 2 3 3" xfId="67"/>
    <cellStyle name="Обычный 6 2 2 3 4" xfId="68"/>
    <cellStyle name="Обычный 6 2 2 4" xfId="69"/>
    <cellStyle name="Обычный 6 2 2 4 2" xfId="70"/>
    <cellStyle name="Обычный 6 2 2 4 2 2" xfId="71"/>
    <cellStyle name="Обычный 6 2 2 4 2 3" xfId="72"/>
    <cellStyle name="Обычный 6 2 2 4 3" xfId="73"/>
    <cellStyle name="Обычный 6 2 2 4 4" xfId="74"/>
    <cellStyle name="Обычный 6 2 2 5" xfId="75"/>
    <cellStyle name="Обычный 6 2 2 5 2" xfId="76"/>
    <cellStyle name="Обычный 6 2 2 5 3" xfId="77"/>
    <cellStyle name="Обычный 6 2 2 6" xfId="78"/>
    <cellStyle name="Обычный 6 2 2 7" xfId="79"/>
    <cellStyle name="Обычный 6 2 2 8" xfId="80"/>
    <cellStyle name="Обычный 6 2 3" xfId="81"/>
    <cellStyle name="Обычный 6 2 3 2" xfId="82"/>
    <cellStyle name="Обычный 6 2 3 2 2" xfId="83"/>
    <cellStyle name="Обычный 6 2 3 2 2 2" xfId="84"/>
    <cellStyle name="Обычный 6 2 3 2 2 2 2" xfId="85"/>
    <cellStyle name="Обычный 6 2 3 2 2 2 3" xfId="86"/>
    <cellStyle name="Обычный 6 2 3 2 2 3" xfId="87"/>
    <cellStyle name="Обычный 6 2 3 2 2 4" xfId="88"/>
    <cellStyle name="Обычный 6 2 3 2 3" xfId="89"/>
    <cellStyle name="Обычный 6 2 3 2 3 2" xfId="90"/>
    <cellStyle name="Обычный 6 2 3 2 3 3" xfId="91"/>
    <cellStyle name="Обычный 6 2 3 2 4" xfId="92"/>
    <cellStyle name="Обычный 6 2 3 2 5" xfId="93"/>
    <cellStyle name="Обычный 6 2 3 3" xfId="94"/>
    <cellStyle name="Обычный 6 2 3 3 2" xfId="95"/>
    <cellStyle name="Обычный 6 2 3 3 2 2" xfId="96"/>
    <cellStyle name="Обычный 6 2 3 3 2 3" xfId="97"/>
    <cellStyle name="Обычный 6 2 3 3 3" xfId="98"/>
    <cellStyle name="Обычный 6 2 3 3 4" xfId="99"/>
    <cellStyle name="Обычный 6 2 3 4" xfId="100"/>
    <cellStyle name="Обычный 6 2 3 4 2" xfId="101"/>
    <cellStyle name="Обычный 6 2 3 4 2 2" xfId="102"/>
    <cellStyle name="Обычный 6 2 3 4 2 3" xfId="103"/>
    <cellStyle name="Обычный 6 2 3 4 3" xfId="104"/>
    <cellStyle name="Обычный 6 2 3 4 4" xfId="105"/>
    <cellStyle name="Обычный 6 2 3 5" xfId="106"/>
    <cellStyle name="Обычный 6 2 3 5 2" xfId="107"/>
    <cellStyle name="Обычный 6 2 3 5 3" xfId="108"/>
    <cellStyle name="Обычный 6 2 3 6" xfId="109"/>
    <cellStyle name="Обычный 6 2 3 7" xfId="110"/>
    <cellStyle name="Обычный 6 2 3 8" xfId="111"/>
    <cellStyle name="Обычный 6 2 3 9" xfId="112"/>
    <cellStyle name="Обычный 6 2 3 9 2" xfId="233"/>
    <cellStyle name="Обычный 6 2 4" xfId="113"/>
    <cellStyle name="Обычный 6 2 4 2" xfId="114"/>
    <cellStyle name="Обычный 6 2 4 2 2" xfId="115"/>
    <cellStyle name="Обычный 6 2 4 2 3" xfId="116"/>
    <cellStyle name="Обычный 6 2 4 3" xfId="117"/>
    <cellStyle name="Обычный 6 2 4 4" xfId="118"/>
    <cellStyle name="Обычный 6 2 5" xfId="119"/>
    <cellStyle name="Обычный 6 2 5 2" xfId="120"/>
    <cellStyle name="Обычный 6 2 5 2 2" xfId="121"/>
    <cellStyle name="Обычный 6 2 5 2 3" xfId="122"/>
    <cellStyle name="Обычный 6 2 5 3" xfId="123"/>
    <cellStyle name="Обычный 6 2 5 4" xfId="124"/>
    <cellStyle name="Обычный 6 2 6" xfId="125"/>
    <cellStyle name="Обычный 6 2 6 2" xfId="126"/>
    <cellStyle name="Обычный 6 2 6 3" xfId="127"/>
    <cellStyle name="Обычный 6 2 7" xfId="128"/>
    <cellStyle name="Обычный 6 2 8" xfId="129"/>
    <cellStyle name="Обычный 6 2 9" xfId="130"/>
    <cellStyle name="Обычный 6 3" xfId="131"/>
    <cellStyle name="Обычный 6 3 2" xfId="132"/>
    <cellStyle name="Обычный 6 3 2 2" xfId="133"/>
    <cellStyle name="Обычный 6 3 2 3" xfId="134"/>
    <cellStyle name="Обычный 6 3 3" xfId="135"/>
    <cellStyle name="Обычный 6 3 4" xfId="136"/>
    <cellStyle name="Обычный 6 4" xfId="137"/>
    <cellStyle name="Обычный 6 4 2" xfId="138"/>
    <cellStyle name="Обычный 6 4 2 2" xfId="139"/>
    <cellStyle name="Обычный 6 4 2 3" xfId="140"/>
    <cellStyle name="Обычный 6 4 3" xfId="141"/>
    <cellStyle name="Обычный 6 4 4" xfId="142"/>
    <cellStyle name="Обычный 6 5" xfId="143"/>
    <cellStyle name="Обычный 6 5 2" xfId="144"/>
    <cellStyle name="Обычный 6 5 3" xfId="145"/>
    <cellStyle name="Обычный 6 6" xfId="146"/>
    <cellStyle name="Обычный 6 7" xfId="147"/>
    <cellStyle name="Обычный 6 8" xfId="148"/>
    <cellStyle name="Обычный 7" xfId="1"/>
    <cellStyle name="Обычный 7 2" xfId="149"/>
    <cellStyle name="Обычный 7 2 2" xfId="150"/>
    <cellStyle name="Обычный 7 2 2 2" xfId="151"/>
    <cellStyle name="Обычный 7 2 2 2 2" xfId="152"/>
    <cellStyle name="Обычный 7 2 2 2 3" xfId="153"/>
    <cellStyle name="Обычный 7 2 2 3" xfId="154"/>
    <cellStyle name="Обычный 7 2 2 4" xfId="155"/>
    <cellStyle name="Обычный 7 2 3" xfId="156"/>
    <cellStyle name="Обычный 7 2 3 2" xfId="157"/>
    <cellStyle name="Обычный 7 2 3 2 2" xfId="158"/>
    <cellStyle name="Обычный 7 2 3 2 3" xfId="159"/>
    <cellStyle name="Обычный 7 2 3 3" xfId="160"/>
    <cellStyle name="Обычный 7 2 3 4" xfId="161"/>
    <cellStyle name="Обычный 7 2 4" xfId="162"/>
    <cellStyle name="Обычный 7 2 4 2" xfId="163"/>
    <cellStyle name="Обычный 7 2 4 3" xfId="164"/>
    <cellStyle name="Обычный 7 2 5" xfId="165"/>
    <cellStyle name="Обычный 7 2 6" xfId="166"/>
    <cellStyle name="Обычный 7 2 7" xfId="167"/>
    <cellStyle name="Обычный 8" xfId="168"/>
    <cellStyle name="Обычный 9" xfId="169"/>
    <cellStyle name="Обычный 9 2" xfId="170"/>
    <cellStyle name="Обычный 9 2 2" xfId="171"/>
    <cellStyle name="Обычный 9 2 2 2" xfId="172"/>
    <cellStyle name="Обычный 9 2 2 3" xfId="173"/>
    <cellStyle name="Обычный 9 2 2 4" xfId="174"/>
    <cellStyle name="Обычный 9 2 3" xfId="175"/>
    <cellStyle name="Обычный 9 2 4" xfId="176"/>
    <cellStyle name="Обычный 9 3" xfId="177"/>
    <cellStyle name="Обычный 9 3 2" xfId="178"/>
    <cellStyle name="Обычный 9 3 3" xfId="179"/>
    <cellStyle name="Обычный 9 3 4" xfId="180"/>
    <cellStyle name="Обычный 9 4" xfId="181"/>
    <cellStyle name="Обычный 9 5" xfId="182"/>
    <cellStyle name="Обычный_Форматы по компаниям_last" xfId="231"/>
    <cellStyle name="Плохой 2" xfId="183"/>
    <cellStyle name="Пояснение 2" xfId="184"/>
    <cellStyle name="Примечание 2" xfId="185"/>
    <cellStyle name="Процентный 2" xfId="186"/>
    <cellStyle name="Процентный 3" xfId="187"/>
    <cellStyle name="Связанная ячейка 2" xfId="188"/>
    <cellStyle name="Стиль 1" xfId="189"/>
    <cellStyle name="Текст предупреждения 2" xfId="190"/>
    <cellStyle name="Финансовый 2" xfId="191"/>
    <cellStyle name="Финансовый 2 2" xfId="192"/>
    <cellStyle name="Финансовый 2 2 2" xfId="193"/>
    <cellStyle name="Финансовый 2 2 2 2" xfId="194"/>
    <cellStyle name="Финансовый 2 2 2 2 2" xfId="195"/>
    <cellStyle name="Финансовый 2 2 2 3" xfId="196"/>
    <cellStyle name="Финансовый 2 2 3" xfId="197"/>
    <cellStyle name="Финансовый 2 2 4" xfId="198"/>
    <cellStyle name="Финансовый 2 3" xfId="199"/>
    <cellStyle name="Финансовый 2 3 2" xfId="200"/>
    <cellStyle name="Финансовый 2 3 2 2" xfId="201"/>
    <cellStyle name="Финансовый 2 3 2 3" xfId="202"/>
    <cellStyle name="Финансовый 2 3 3" xfId="203"/>
    <cellStyle name="Финансовый 2 3 4" xfId="204"/>
    <cellStyle name="Финансовый 2 4" xfId="205"/>
    <cellStyle name="Финансовый 2 4 2" xfId="206"/>
    <cellStyle name="Финансовый 2 4 3" xfId="207"/>
    <cellStyle name="Финансовый 2 5" xfId="208"/>
    <cellStyle name="Финансовый 2 6" xfId="209"/>
    <cellStyle name="Финансовый 2 7" xfId="210"/>
    <cellStyle name="Финансовый 3" xfId="211"/>
    <cellStyle name="Финансовый 3 2" xfId="212"/>
    <cellStyle name="Финансовый 3 2 2" xfId="213"/>
    <cellStyle name="Финансовый 3 2 2 2" xfId="214"/>
    <cellStyle name="Финансовый 3 2 2 3" xfId="215"/>
    <cellStyle name="Финансовый 3 2 3" xfId="216"/>
    <cellStyle name="Финансовый 3 2 4" xfId="217"/>
    <cellStyle name="Финансовый 3 3" xfId="218"/>
    <cellStyle name="Финансовый 3 3 2" xfId="219"/>
    <cellStyle name="Финансовый 3 3 2 2" xfId="220"/>
    <cellStyle name="Финансовый 3 3 2 3" xfId="221"/>
    <cellStyle name="Финансовый 3 3 3" xfId="222"/>
    <cellStyle name="Финансовый 3 3 4" xfId="223"/>
    <cellStyle name="Финансовый 3 4" xfId="224"/>
    <cellStyle name="Финансовый 3 4 2" xfId="225"/>
    <cellStyle name="Финансовый 3 4 3" xfId="226"/>
    <cellStyle name="Финансовый 3 5" xfId="227"/>
    <cellStyle name="Финансовый 3 6" xfId="228"/>
    <cellStyle name="Финансовый 3 7" xfId="229"/>
    <cellStyle name="Хороший 2" xfId="2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4" tint="0.39997558519241921"/>
    <pageSetUpPr fitToPage="1"/>
  </sheetPr>
  <dimension ref="A1:CA38"/>
  <sheetViews>
    <sheetView view="pageBreakPreview" topLeftCell="A7" zoomScale="55" zoomScaleNormal="70" zoomScaleSheetLayoutView="55" workbookViewId="0">
      <pane xSplit="2" ySplit="5" topLeftCell="C18" activePane="bottomRight" state="frozen"/>
      <selection activeCell="A7" sqref="A7"/>
      <selection pane="topRight" activeCell="C7" sqref="C7"/>
      <selection pane="bottomLeft" activeCell="A12" sqref="A12"/>
      <selection pane="bottomRight" activeCell="M34" sqref="M34"/>
    </sheetView>
  </sheetViews>
  <sheetFormatPr defaultColWidth="9" defaultRowHeight="15.75" x14ac:dyDescent="0.25"/>
  <cols>
    <col min="1" max="1" width="17.25" style="2" customWidth="1"/>
    <col min="2" max="2" width="43.875" style="2" customWidth="1"/>
    <col min="3" max="3" width="16.75" style="2" customWidth="1"/>
    <col min="4" max="4" width="5.5" style="2" customWidth="1"/>
    <col min="5" max="6" width="6" style="2" customWidth="1"/>
    <col min="7" max="8" width="7.625" style="2" customWidth="1"/>
    <col min="9" max="9" width="11.75" style="2" customWidth="1"/>
    <col min="10" max="10" width="7.625" style="2" customWidth="1"/>
    <col min="11" max="11" width="7.25" style="2" bestFit="1" customWidth="1"/>
    <col min="12" max="12" width="9.25" style="2" bestFit="1" customWidth="1"/>
    <col min="13" max="13" width="6" style="1" customWidth="1"/>
    <col min="14" max="14" width="18.875" style="1" customWidth="1"/>
    <col min="15" max="15" width="10.125" style="1" customWidth="1"/>
    <col min="16" max="16" width="7.25" style="1" bestFit="1" customWidth="1"/>
    <col min="17" max="18" width="11.625" style="1" customWidth="1"/>
    <col min="19" max="19" width="8.75" style="1" customWidth="1"/>
    <col min="20" max="20" width="6.875" style="1" customWidth="1"/>
    <col min="21" max="21" width="8" style="1" customWidth="1"/>
    <col min="22" max="22" width="10.5" style="1" customWidth="1"/>
    <col min="23" max="23" width="6.75" style="1" customWidth="1"/>
    <col min="24" max="25" width="7" style="1" customWidth="1"/>
    <col min="26" max="26" width="9.5" style="1" customWidth="1"/>
    <col min="27" max="27" width="10.75" style="1" customWidth="1"/>
    <col min="28" max="28" width="7.25" style="1" customWidth="1"/>
    <col min="29" max="29" width="9" style="1" customWidth="1"/>
    <col min="30" max="30" width="6.5" style="1" customWidth="1"/>
    <col min="31" max="31" width="8.375" style="1" customWidth="1"/>
    <col min="32" max="32" width="9.5" style="1" customWidth="1"/>
    <col min="33" max="33" width="6" style="2" customWidth="1"/>
    <col min="34" max="34" width="8.375" style="2" customWidth="1"/>
    <col min="35" max="35" width="5.625" style="2" customWidth="1"/>
    <col min="36" max="36" width="8.625" style="2" customWidth="1"/>
    <col min="37" max="37" width="10.25" style="2" customWidth="1"/>
    <col min="38" max="38" width="6.75" style="2" customWidth="1"/>
    <col min="39" max="39" width="9" style="2" customWidth="1"/>
    <col min="40" max="40" width="6.125" style="2" customWidth="1"/>
    <col min="41" max="41" width="8.875" style="2" customWidth="1"/>
    <col min="42" max="42" width="11.125" style="2" customWidth="1"/>
    <col min="43" max="43" width="7.875" style="2" customWidth="1"/>
    <col min="44" max="45" width="7.25" style="2" customWidth="1"/>
    <col min="46" max="46" width="8.625" style="2" customWidth="1"/>
    <col min="47" max="47" width="9.75" style="2" customWidth="1"/>
    <col min="48" max="50" width="7.25" style="2" customWidth="1"/>
    <col min="51" max="51" width="8.5" style="2" customWidth="1"/>
    <col min="52" max="52" width="10.625" style="2" customWidth="1"/>
    <col min="53" max="54" width="7.25" style="2" customWidth="1"/>
    <col min="55" max="55" width="6.75" style="2" customWidth="1"/>
    <col min="56" max="56" width="9.375" style="2" customWidth="1"/>
    <col min="57" max="57" width="10.375" style="2" customWidth="1"/>
    <col min="58" max="68" width="7.25" style="2" customWidth="1"/>
    <col min="69" max="69" width="8.625" style="2" customWidth="1"/>
    <col min="70" max="70" width="6.125" style="2" customWidth="1"/>
    <col min="71" max="71" width="8.5" style="2" customWidth="1"/>
    <col min="72" max="72" width="11.25" style="2" customWidth="1"/>
    <col min="73" max="73" width="7.375" style="2" customWidth="1"/>
    <col min="74" max="74" width="9" style="2"/>
    <col min="75" max="75" width="6.875" style="2" customWidth="1"/>
    <col min="76" max="76" width="8.5" style="2" customWidth="1"/>
    <col min="77" max="77" width="10.125" style="2" customWidth="1"/>
    <col min="78" max="78" width="7.125" style="2" customWidth="1"/>
    <col min="79" max="79" width="19.375" style="2" customWidth="1"/>
  </cols>
  <sheetData>
    <row r="1" spans="1:79" ht="22.9" customHeight="1" x14ac:dyDescent="0.25">
      <c r="A1" s="123" t="s">
        <v>59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</row>
    <row r="2" spans="1:79" ht="18.75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4"/>
    </row>
    <row r="3" spans="1:79" ht="18.75" x14ac:dyDescent="0.25">
      <c r="A3" s="125" t="s">
        <v>70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</row>
    <row r="4" spans="1:79" ht="18.75" x14ac:dyDescent="0.3">
      <c r="A4" s="126" t="s">
        <v>71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</row>
    <row r="5" spans="1:79" ht="18.75" x14ac:dyDescent="0.3">
      <c r="A5" s="126" t="s">
        <v>68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6"/>
      <c r="BW5" s="126"/>
      <c r="BX5" s="126"/>
      <c r="BY5" s="126"/>
      <c r="BZ5" s="126"/>
      <c r="CA5" s="126"/>
    </row>
    <row r="6" spans="1:79" ht="18.75" x14ac:dyDescent="0.3">
      <c r="A6" s="126" t="s">
        <v>69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6"/>
    </row>
    <row r="7" spans="1:79" x14ac:dyDescent="0.2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</row>
    <row r="8" spans="1:79" ht="63.75" customHeight="1" x14ac:dyDescent="0.25">
      <c r="A8" s="128" t="s">
        <v>61</v>
      </c>
      <c r="B8" s="128" t="s">
        <v>65</v>
      </c>
      <c r="C8" s="128" t="s">
        <v>62</v>
      </c>
      <c r="D8" s="130" t="s">
        <v>0</v>
      </c>
      <c r="E8" s="130" t="s">
        <v>1</v>
      </c>
      <c r="F8" s="128" t="s">
        <v>63</v>
      </c>
      <c r="G8" s="129"/>
      <c r="H8" s="129" t="s">
        <v>2</v>
      </c>
      <c r="I8" s="129"/>
      <c r="J8" s="129"/>
      <c r="K8" s="129"/>
      <c r="L8" s="129"/>
      <c r="M8" s="129"/>
      <c r="N8" s="134" t="s">
        <v>72</v>
      </c>
      <c r="O8" s="129" t="s">
        <v>3</v>
      </c>
      <c r="P8" s="129"/>
      <c r="Q8" s="143" t="s">
        <v>67</v>
      </c>
      <c r="R8" s="144"/>
      <c r="S8" s="128" t="s">
        <v>73</v>
      </c>
      <c r="T8" s="129"/>
      <c r="U8" s="129"/>
      <c r="V8" s="129"/>
      <c r="W8" s="129"/>
      <c r="X8" s="129"/>
      <c r="Y8" s="129"/>
      <c r="Z8" s="129"/>
      <c r="AA8" s="129"/>
      <c r="AB8" s="129"/>
      <c r="AC8" s="129" t="s">
        <v>4</v>
      </c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34" t="s">
        <v>66</v>
      </c>
    </row>
    <row r="9" spans="1:79" ht="85.5" customHeight="1" x14ac:dyDescent="0.25">
      <c r="A9" s="129"/>
      <c r="B9" s="129"/>
      <c r="C9" s="129"/>
      <c r="D9" s="130"/>
      <c r="E9" s="130"/>
      <c r="F9" s="129"/>
      <c r="G9" s="129"/>
      <c r="H9" s="137" t="s">
        <v>5</v>
      </c>
      <c r="I9" s="132"/>
      <c r="J9" s="133"/>
      <c r="K9" s="138" t="s">
        <v>6</v>
      </c>
      <c r="L9" s="139"/>
      <c r="M9" s="140"/>
      <c r="N9" s="135"/>
      <c r="O9" s="129"/>
      <c r="P9" s="129"/>
      <c r="Q9" s="139"/>
      <c r="R9" s="140"/>
      <c r="S9" s="128" t="s">
        <v>60</v>
      </c>
      <c r="T9" s="129"/>
      <c r="U9" s="129"/>
      <c r="V9" s="129"/>
      <c r="W9" s="129"/>
      <c r="X9" s="128" t="s">
        <v>58</v>
      </c>
      <c r="Y9" s="129"/>
      <c r="Z9" s="129"/>
      <c r="AA9" s="129"/>
      <c r="AB9" s="129"/>
      <c r="AC9" s="131" t="s">
        <v>76</v>
      </c>
      <c r="AD9" s="132"/>
      <c r="AE9" s="132"/>
      <c r="AF9" s="132"/>
      <c r="AG9" s="133"/>
      <c r="AH9" s="131" t="s">
        <v>79</v>
      </c>
      <c r="AI9" s="141"/>
      <c r="AJ9" s="141"/>
      <c r="AK9" s="141"/>
      <c r="AL9" s="142"/>
      <c r="AM9" s="131" t="s">
        <v>77</v>
      </c>
      <c r="AN9" s="132"/>
      <c r="AO9" s="132"/>
      <c r="AP9" s="132"/>
      <c r="AQ9" s="133"/>
      <c r="AR9" s="131" t="s">
        <v>78</v>
      </c>
      <c r="AS9" s="132"/>
      <c r="AT9" s="132"/>
      <c r="AU9" s="132"/>
      <c r="AV9" s="133"/>
      <c r="AW9" s="131" t="s">
        <v>80</v>
      </c>
      <c r="AX9" s="132"/>
      <c r="AY9" s="132"/>
      <c r="AZ9" s="132"/>
      <c r="BA9" s="133"/>
      <c r="BB9" s="131" t="s">
        <v>81</v>
      </c>
      <c r="BC9" s="132"/>
      <c r="BD9" s="132"/>
      <c r="BE9" s="132"/>
      <c r="BF9" s="133"/>
      <c r="BG9" s="131" t="s">
        <v>405</v>
      </c>
      <c r="BH9" s="132"/>
      <c r="BI9" s="132"/>
      <c r="BJ9" s="132"/>
      <c r="BK9" s="133"/>
      <c r="BL9" s="131" t="s">
        <v>197</v>
      </c>
      <c r="BM9" s="132"/>
      <c r="BN9" s="132"/>
      <c r="BO9" s="132"/>
      <c r="BP9" s="133"/>
      <c r="BQ9" s="137" t="s">
        <v>7</v>
      </c>
      <c r="BR9" s="132"/>
      <c r="BS9" s="132"/>
      <c r="BT9" s="132"/>
      <c r="BU9" s="133"/>
      <c r="BV9" s="137" t="s">
        <v>8</v>
      </c>
      <c r="BW9" s="132"/>
      <c r="BX9" s="132"/>
      <c r="BY9" s="132"/>
      <c r="BZ9" s="133"/>
      <c r="CA9" s="135"/>
    </row>
    <row r="10" spans="1:79" ht="235.5" x14ac:dyDescent="0.25">
      <c r="A10" s="129"/>
      <c r="B10" s="129"/>
      <c r="C10" s="129"/>
      <c r="D10" s="130"/>
      <c r="E10" s="130"/>
      <c r="F10" s="3" t="s">
        <v>9</v>
      </c>
      <c r="G10" s="4" t="s">
        <v>6</v>
      </c>
      <c r="H10" s="13" t="s">
        <v>10</v>
      </c>
      <c r="I10" s="10" t="s">
        <v>11</v>
      </c>
      <c r="J10" s="13" t="s">
        <v>12</v>
      </c>
      <c r="K10" s="13" t="s">
        <v>10</v>
      </c>
      <c r="L10" s="13" t="s">
        <v>11</v>
      </c>
      <c r="M10" s="13" t="s">
        <v>12</v>
      </c>
      <c r="N10" s="136"/>
      <c r="O10" s="5" t="s">
        <v>5</v>
      </c>
      <c r="P10" s="5" t="s">
        <v>6</v>
      </c>
      <c r="Q10" s="10" t="s">
        <v>74</v>
      </c>
      <c r="R10" s="10" t="s">
        <v>75</v>
      </c>
      <c r="S10" s="13" t="s">
        <v>13</v>
      </c>
      <c r="T10" s="13" t="s">
        <v>14</v>
      </c>
      <c r="U10" s="13" t="s">
        <v>15</v>
      </c>
      <c r="V10" s="11" t="s">
        <v>64</v>
      </c>
      <c r="W10" s="5" t="s">
        <v>16</v>
      </c>
      <c r="X10" s="13" t="s">
        <v>13</v>
      </c>
      <c r="Y10" s="13" t="s">
        <v>14</v>
      </c>
      <c r="Z10" s="13" t="s">
        <v>15</v>
      </c>
      <c r="AA10" s="11" t="s">
        <v>64</v>
      </c>
      <c r="AB10" s="5" t="s">
        <v>16</v>
      </c>
      <c r="AC10" s="13" t="s">
        <v>13</v>
      </c>
      <c r="AD10" s="13" t="s">
        <v>14</v>
      </c>
      <c r="AE10" s="13" t="s">
        <v>15</v>
      </c>
      <c r="AF10" s="11" t="s">
        <v>64</v>
      </c>
      <c r="AG10" s="5" t="s">
        <v>16</v>
      </c>
      <c r="AH10" s="13" t="s">
        <v>13</v>
      </c>
      <c r="AI10" s="13" t="s">
        <v>14</v>
      </c>
      <c r="AJ10" s="13" t="s">
        <v>15</v>
      </c>
      <c r="AK10" s="11" t="s">
        <v>64</v>
      </c>
      <c r="AL10" s="5" t="s">
        <v>16</v>
      </c>
      <c r="AM10" s="13" t="s">
        <v>13</v>
      </c>
      <c r="AN10" s="13" t="s">
        <v>14</v>
      </c>
      <c r="AO10" s="13" t="s">
        <v>15</v>
      </c>
      <c r="AP10" s="11" t="s">
        <v>64</v>
      </c>
      <c r="AQ10" s="5" t="s">
        <v>16</v>
      </c>
      <c r="AR10" s="13" t="s">
        <v>13</v>
      </c>
      <c r="AS10" s="13" t="s">
        <v>14</v>
      </c>
      <c r="AT10" s="13" t="s">
        <v>15</v>
      </c>
      <c r="AU10" s="11" t="s">
        <v>64</v>
      </c>
      <c r="AV10" s="5" t="s">
        <v>16</v>
      </c>
      <c r="AW10" s="13" t="s">
        <v>13</v>
      </c>
      <c r="AX10" s="13" t="s">
        <v>14</v>
      </c>
      <c r="AY10" s="13" t="s">
        <v>15</v>
      </c>
      <c r="AZ10" s="11" t="s">
        <v>64</v>
      </c>
      <c r="BA10" s="5" t="s">
        <v>16</v>
      </c>
      <c r="BB10" s="13" t="s">
        <v>13</v>
      </c>
      <c r="BC10" s="13" t="s">
        <v>14</v>
      </c>
      <c r="BD10" s="13" t="s">
        <v>15</v>
      </c>
      <c r="BE10" s="11" t="s">
        <v>64</v>
      </c>
      <c r="BF10" s="5" t="s">
        <v>16</v>
      </c>
      <c r="BG10" s="16" t="s">
        <v>13</v>
      </c>
      <c r="BH10" s="16" t="s">
        <v>14</v>
      </c>
      <c r="BI10" s="16" t="s">
        <v>15</v>
      </c>
      <c r="BJ10" s="11" t="s">
        <v>64</v>
      </c>
      <c r="BK10" s="5" t="s">
        <v>16</v>
      </c>
      <c r="BL10" s="16" t="s">
        <v>13</v>
      </c>
      <c r="BM10" s="16" t="s">
        <v>14</v>
      </c>
      <c r="BN10" s="16" t="s">
        <v>15</v>
      </c>
      <c r="BO10" s="11" t="s">
        <v>64</v>
      </c>
      <c r="BP10" s="5" t="s">
        <v>16</v>
      </c>
      <c r="BQ10" s="13" t="s">
        <v>13</v>
      </c>
      <c r="BR10" s="13" t="s">
        <v>14</v>
      </c>
      <c r="BS10" s="13" t="s">
        <v>15</v>
      </c>
      <c r="BT10" s="11" t="s">
        <v>64</v>
      </c>
      <c r="BU10" s="5" t="s">
        <v>16</v>
      </c>
      <c r="BV10" s="13" t="s">
        <v>13</v>
      </c>
      <c r="BW10" s="13" t="s">
        <v>14</v>
      </c>
      <c r="BX10" s="13" t="s">
        <v>15</v>
      </c>
      <c r="BY10" s="11" t="s">
        <v>64</v>
      </c>
      <c r="BZ10" s="5" t="s">
        <v>16</v>
      </c>
      <c r="CA10" s="136"/>
    </row>
    <row r="11" spans="1:79" ht="19.5" customHeight="1" x14ac:dyDescent="0.25">
      <c r="A11" s="12">
        <v>1</v>
      </c>
      <c r="B11" s="12">
        <v>2</v>
      </c>
      <c r="C11" s="12">
        <v>3</v>
      </c>
      <c r="D11" s="12">
        <v>4</v>
      </c>
      <c r="E11" s="12">
        <v>5</v>
      </c>
      <c r="F11" s="12">
        <v>6</v>
      </c>
      <c r="G11" s="12">
        <v>7</v>
      </c>
      <c r="H11" s="12">
        <v>8</v>
      </c>
      <c r="I11" s="12">
        <v>9</v>
      </c>
      <c r="J11" s="12">
        <v>10</v>
      </c>
      <c r="K11" s="12">
        <v>11</v>
      </c>
      <c r="L11" s="12">
        <v>12</v>
      </c>
      <c r="M11" s="12">
        <v>13</v>
      </c>
      <c r="N11" s="12">
        <v>14</v>
      </c>
      <c r="O11" s="12">
        <v>15</v>
      </c>
      <c r="P11" s="12">
        <v>16</v>
      </c>
      <c r="Q11" s="9">
        <v>17</v>
      </c>
      <c r="R11" s="9">
        <v>18</v>
      </c>
      <c r="S11" s="9">
        <v>19</v>
      </c>
      <c r="T11" s="9">
        <v>20</v>
      </c>
      <c r="U11" s="9">
        <v>21</v>
      </c>
      <c r="V11" s="9">
        <v>22</v>
      </c>
      <c r="W11" s="9">
        <v>23</v>
      </c>
      <c r="X11" s="9">
        <v>24</v>
      </c>
      <c r="Y11" s="9">
        <v>25</v>
      </c>
      <c r="Z11" s="9">
        <v>26</v>
      </c>
      <c r="AA11" s="9">
        <v>27</v>
      </c>
      <c r="AB11" s="9">
        <v>28</v>
      </c>
      <c r="AC11" s="9" t="s">
        <v>17</v>
      </c>
      <c r="AD11" s="9" t="s">
        <v>18</v>
      </c>
      <c r="AE11" s="9" t="s">
        <v>19</v>
      </c>
      <c r="AF11" s="9" t="s">
        <v>20</v>
      </c>
      <c r="AG11" s="9" t="s">
        <v>21</v>
      </c>
      <c r="AH11" s="9" t="s">
        <v>22</v>
      </c>
      <c r="AI11" s="9" t="s">
        <v>23</v>
      </c>
      <c r="AJ11" s="9" t="s">
        <v>24</v>
      </c>
      <c r="AK11" s="9" t="s">
        <v>25</v>
      </c>
      <c r="AL11" s="9" t="s">
        <v>26</v>
      </c>
      <c r="AM11" s="9" t="s">
        <v>27</v>
      </c>
      <c r="AN11" s="9" t="s">
        <v>28</v>
      </c>
      <c r="AO11" s="9" t="s">
        <v>29</v>
      </c>
      <c r="AP11" s="9" t="s">
        <v>30</v>
      </c>
      <c r="AQ11" s="9" t="s">
        <v>31</v>
      </c>
      <c r="AR11" s="9" t="s">
        <v>32</v>
      </c>
      <c r="AS11" s="9" t="s">
        <v>33</v>
      </c>
      <c r="AT11" s="9" t="s">
        <v>34</v>
      </c>
      <c r="AU11" s="9" t="s">
        <v>35</v>
      </c>
      <c r="AV11" s="9" t="s">
        <v>36</v>
      </c>
      <c r="AW11" s="9" t="s">
        <v>37</v>
      </c>
      <c r="AX11" s="9" t="s">
        <v>38</v>
      </c>
      <c r="AY11" s="9" t="s">
        <v>39</v>
      </c>
      <c r="AZ11" s="9" t="s">
        <v>40</v>
      </c>
      <c r="BA11" s="9" t="s">
        <v>41</v>
      </c>
      <c r="BB11" s="9" t="s">
        <v>42</v>
      </c>
      <c r="BC11" s="9" t="s">
        <v>43</v>
      </c>
      <c r="BD11" s="9" t="s">
        <v>44</v>
      </c>
      <c r="BE11" s="9" t="s">
        <v>45</v>
      </c>
      <c r="BF11" s="9" t="s">
        <v>46</v>
      </c>
      <c r="BG11" s="9" t="s">
        <v>198</v>
      </c>
      <c r="BH11" s="9" t="s">
        <v>199</v>
      </c>
      <c r="BI11" s="9" t="s">
        <v>200</v>
      </c>
      <c r="BJ11" s="9" t="s">
        <v>201</v>
      </c>
      <c r="BK11" s="9" t="s">
        <v>202</v>
      </c>
      <c r="BL11" s="9" t="s">
        <v>203</v>
      </c>
      <c r="BM11" s="9" t="s">
        <v>204</v>
      </c>
      <c r="BN11" s="9" t="s">
        <v>205</v>
      </c>
      <c r="BO11" s="9" t="s">
        <v>206</v>
      </c>
      <c r="BP11" s="9" t="s">
        <v>207</v>
      </c>
      <c r="BQ11" s="9" t="s">
        <v>47</v>
      </c>
      <c r="BR11" s="9" t="s">
        <v>48</v>
      </c>
      <c r="BS11" s="9" t="s">
        <v>49</v>
      </c>
      <c r="BT11" s="9" t="s">
        <v>50</v>
      </c>
      <c r="BU11" s="9" t="s">
        <v>51</v>
      </c>
      <c r="BV11" s="9" t="s">
        <v>52</v>
      </c>
      <c r="BW11" s="9" t="s">
        <v>53</v>
      </c>
      <c r="BX11" s="9" t="s">
        <v>54</v>
      </c>
      <c r="BY11" s="9" t="s">
        <v>55</v>
      </c>
      <c r="BZ11" s="9" t="s">
        <v>56</v>
      </c>
      <c r="CA11" s="9" t="s">
        <v>57</v>
      </c>
    </row>
    <row r="12" spans="1:79" ht="31.5" x14ac:dyDescent="0.25">
      <c r="A12" s="77"/>
      <c r="B12" s="77" t="s">
        <v>382</v>
      </c>
      <c r="C12" s="77"/>
      <c r="D12" s="77"/>
      <c r="E12" s="77"/>
      <c r="F12" s="77"/>
      <c r="G12" s="77"/>
      <c r="H12" s="86">
        <f>H13+H16+H17+H18+H36</f>
        <v>428.24029999999999</v>
      </c>
      <c r="I12" s="86">
        <f t="shared" ref="I12:BT12" si="0">I13+I16+I17+I18+I36</f>
        <v>428.24029999999999</v>
      </c>
      <c r="J12" s="86"/>
      <c r="K12" s="86">
        <f t="shared" si="0"/>
        <v>711.67343052999991</v>
      </c>
      <c r="L12" s="86">
        <f t="shared" si="0"/>
        <v>711.67343052999991</v>
      </c>
      <c r="M12" s="86"/>
      <c r="N12" s="86">
        <f t="shared" si="0"/>
        <v>0</v>
      </c>
      <c r="O12" s="86">
        <f t="shared" si="0"/>
        <v>466.70500000000004</v>
      </c>
      <c r="P12" s="86">
        <f t="shared" si="0"/>
        <v>738.39555010000004</v>
      </c>
      <c r="Q12" s="86">
        <f t="shared" si="0"/>
        <v>466.70500000000004</v>
      </c>
      <c r="R12" s="86">
        <f t="shared" si="0"/>
        <v>738.39555010000004</v>
      </c>
      <c r="S12" s="86">
        <f t="shared" si="0"/>
        <v>0</v>
      </c>
      <c r="T12" s="86"/>
      <c r="U12" s="86"/>
      <c r="V12" s="86">
        <f t="shared" si="0"/>
        <v>0</v>
      </c>
      <c r="W12" s="86"/>
      <c r="X12" s="86">
        <f t="shared" si="0"/>
        <v>0</v>
      </c>
      <c r="Y12" s="86"/>
      <c r="Z12" s="86"/>
      <c r="AA12" s="86">
        <f t="shared" si="0"/>
        <v>0</v>
      </c>
      <c r="AB12" s="86"/>
      <c r="AC12" s="86">
        <f t="shared" si="0"/>
        <v>149.31310999999999</v>
      </c>
      <c r="AD12" s="86"/>
      <c r="AE12" s="86"/>
      <c r="AF12" s="86">
        <f t="shared" si="0"/>
        <v>149.31310999999999</v>
      </c>
      <c r="AG12" s="86"/>
      <c r="AH12" s="86">
        <f>AH13+AH16+AH17+AH18+AH36</f>
        <v>149.30220727</v>
      </c>
      <c r="AI12" s="86"/>
      <c r="AJ12" s="86"/>
      <c r="AK12" s="86">
        <f t="shared" si="0"/>
        <v>149.30220727</v>
      </c>
      <c r="AL12" s="86"/>
      <c r="AM12" s="86">
        <f t="shared" si="0"/>
        <v>155.58426</v>
      </c>
      <c r="AN12" s="86"/>
      <c r="AO12" s="86"/>
      <c r="AP12" s="86">
        <f t="shared" si="0"/>
        <v>155.58426</v>
      </c>
      <c r="AQ12" s="86"/>
      <c r="AR12" s="86">
        <f t="shared" si="0"/>
        <v>186.87225900000001</v>
      </c>
      <c r="AS12" s="86"/>
      <c r="AT12" s="86"/>
      <c r="AU12" s="86">
        <f t="shared" si="0"/>
        <v>186.87225900000001</v>
      </c>
      <c r="AV12" s="86"/>
      <c r="AW12" s="86">
        <f t="shared" si="0"/>
        <v>161.80762999999999</v>
      </c>
      <c r="AX12" s="86"/>
      <c r="AY12" s="86"/>
      <c r="AZ12" s="86">
        <f t="shared" si="0"/>
        <v>161.80762999999999</v>
      </c>
      <c r="BA12" s="86"/>
      <c r="BB12" s="86">
        <f t="shared" si="0"/>
        <v>198.22744596999999</v>
      </c>
      <c r="BC12" s="86"/>
      <c r="BD12" s="86"/>
      <c r="BE12" s="86">
        <f t="shared" si="0"/>
        <v>198.22744596999999</v>
      </c>
      <c r="BF12" s="86"/>
      <c r="BG12" s="86">
        <f t="shared" si="0"/>
        <v>203.99363785</v>
      </c>
      <c r="BH12" s="86"/>
      <c r="BI12" s="86"/>
      <c r="BJ12" s="86">
        <f t="shared" si="0"/>
        <v>203.99363785</v>
      </c>
      <c r="BK12" s="86"/>
      <c r="BL12" s="86">
        <f t="shared" si="0"/>
        <v>0</v>
      </c>
      <c r="BM12" s="86"/>
      <c r="BN12" s="86"/>
      <c r="BO12" s="86">
        <f t="shared" si="0"/>
        <v>0</v>
      </c>
      <c r="BP12" s="86"/>
      <c r="BQ12" s="86">
        <f t="shared" si="0"/>
        <v>466.70499999999998</v>
      </c>
      <c r="BR12" s="86"/>
      <c r="BS12" s="86"/>
      <c r="BT12" s="86">
        <f t="shared" si="0"/>
        <v>466.70499999999998</v>
      </c>
      <c r="BU12" s="86"/>
      <c r="BV12" s="86">
        <f t="shared" ref="BV12:BY12" si="1">BV13+BV16+BV17+BV18+BV36</f>
        <v>738.39555008999992</v>
      </c>
      <c r="BW12" s="86"/>
      <c r="BX12" s="86"/>
      <c r="BY12" s="86">
        <f t="shared" si="1"/>
        <v>738.39555008999992</v>
      </c>
      <c r="BZ12" s="86"/>
      <c r="CA12" s="77"/>
    </row>
    <row r="13" spans="1:79" ht="47.25" x14ac:dyDescent="0.25">
      <c r="A13" s="87" t="s">
        <v>125</v>
      </c>
      <c r="B13" s="77" t="s">
        <v>396</v>
      </c>
      <c r="C13" s="77" t="s">
        <v>403</v>
      </c>
      <c r="D13" s="77"/>
      <c r="E13" s="77"/>
      <c r="F13" s="77"/>
      <c r="G13" s="77"/>
      <c r="H13" s="86">
        <f>SUM(H14:H15)</f>
        <v>428.24029999999999</v>
      </c>
      <c r="I13" s="86">
        <f t="shared" ref="I13:BT13" si="2">SUM(I14:I15)</f>
        <v>428.24029999999999</v>
      </c>
      <c r="J13" s="86"/>
      <c r="K13" s="86">
        <f t="shared" si="2"/>
        <v>616.01884716999996</v>
      </c>
      <c r="L13" s="86">
        <f t="shared" si="2"/>
        <v>616.01884716999996</v>
      </c>
      <c r="M13" s="86"/>
      <c r="N13" s="86">
        <f t="shared" si="2"/>
        <v>0</v>
      </c>
      <c r="O13" s="86">
        <f t="shared" si="2"/>
        <v>466.70500000000004</v>
      </c>
      <c r="P13" s="86">
        <f t="shared" si="2"/>
        <v>634.99768462999998</v>
      </c>
      <c r="Q13" s="86">
        <f t="shared" si="2"/>
        <v>466.70500000000004</v>
      </c>
      <c r="R13" s="86">
        <f t="shared" si="2"/>
        <v>634.99768462999998</v>
      </c>
      <c r="S13" s="86">
        <f t="shared" si="2"/>
        <v>0</v>
      </c>
      <c r="T13" s="86"/>
      <c r="U13" s="86"/>
      <c r="V13" s="86">
        <f t="shared" si="2"/>
        <v>0</v>
      </c>
      <c r="W13" s="86"/>
      <c r="X13" s="86">
        <f t="shared" si="2"/>
        <v>0</v>
      </c>
      <c r="Y13" s="86"/>
      <c r="Z13" s="86"/>
      <c r="AA13" s="86">
        <f t="shared" si="2"/>
        <v>0</v>
      </c>
      <c r="AB13" s="86"/>
      <c r="AC13" s="86">
        <f>SUM(AC14:AC15)</f>
        <v>149.31310999999999</v>
      </c>
      <c r="AD13" s="86"/>
      <c r="AE13" s="86"/>
      <c r="AF13" s="86">
        <f t="shared" si="2"/>
        <v>149.31310999999999</v>
      </c>
      <c r="AG13" s="86"/>
      <c r="AH13" s="86">
        <f t="shared" si="2"/>
        <v>149.30220727</v>
      </c>
      <c r="AI13" s="86"/>
      <c r="AJ13" s="86"/>
      <c r="AK13" s="86">
        <f t="shared" si="2"/>
        <v>149.30220727</v>
      </c>
      <c r="AL13" s="86"/>
      <c r="AM13" s="86">
        <f t="shared" si="2"/>
        <v>155.58426</v>
      </c>
      <c r="AN13" s="86"/>
      <c r="AO13" s="86"/>
      <c r="AP13" s="86">
        <f t="shared" si="2"/>
        <v>155.58426</v>
      </c>
      <c r="AQ13" s="86"/>
      <c r="AR13" s="86">
        <f t="shared" si="2"/>
        <v>155.57986862000001</v>
      </c>
      <c r="AS13" s="86"/>
      <c r="AT13" s="86"/>
      <c r="AU13" s="86">
        <f t="shared" si="2"/>
        <v>155.57986862000001</v>
      </c>
      <c r="AV13" s="86"/>
      <c r="AW13" s="86">
        <f t="shared" si="2"/>
        <v>161.80762999999999</v>
      </c>
      <c r="AX13" s="86"/>
      <c r="AY13" s="86"/>
      <c r="AZ13" s="86">
        <f t="shared" si="2"/>
        <v>161.80762999999999</v>
      </c>
      <c r="BA13" s="86"/>
      <c r="BB13" s="86">
        <f t="shared" si="2"/>
        <v>161.80781999999999</v>
      </c>
      <c r="BC13" s="86"/>
      <c r="BD13" s="86"/>
      <c r="BE13" s="86">
        <f t="shared" si="2"/>
        <v>161.80781999999999</v>
      </c>
      <c r="BF13" s="86"/>
      <c r="BG13" s="86">
        <f t="shared" si="2"/>
        <v>168.30778873</v>
      </c>
      <c r="BH13" s="86"/>
      <c r="BI13" s="86"/>
      <c r="BJ13" s="86">
        <f t="shared" si="2"/>
        <v>168.30778873</v>
      </c>
      <c r="BK13" s="86"/>
      <c r="BL13" s="86">
        <f t="shared" si="2"/>
        <v>0</v>
      </c>
      <c r="BM13" s="86"/>
      <c r="BN13" s="86"/>
      <c r="BO13" s="86">
        <f t="shared" si="2"/>
        <v>0</v>
      </c>
      <c r="BP13" s="86"/>
      <c r="BQ13" s="86">
        <f t="shared" si="2"/>
        <v>466.70499999999998</v>
      </c>
      <c r="BR13" s="86"/>
      <c r="BS13" s="86"/>
      <c r="BT13" s="86">
        <f t="shared" si="2"/>
        <v>466.70499999999998</v>
      </c>
      <c r="BU13" s="86"/>
      <c r="BV13" s="86">
        <f t="shared" ref="BV13:BY13" si="3">SUM(BV14:BV15)</f>
        <v>634.99768461999997</v>
      </c>
      <c r="BW13" s="86"/>
      <c r="BX13" s="86"/>
      <c r="BY13" s="86">
        <f t="shared" si="3"/>
        <v>634.99768461999997</v>
      </c>
      <c r="BZ13" s="86"/>
      <c r="CA13" s="77"/>
    </row>
    <row r="14" spans="1:79" x14ac:dyDescent="0.25">
      <c r="A14" s="8" t="s">
        <v>386</v>
      </c>
      <c r="B14" s="78" t="s">
        <v>398</v>
      </c>
      <c r="C14" s="82" t="s">
        <v>403</v>
      </c>
      <c r="D14" s="7"/>
      <c r="E14" s="80"/>
      <c r="F14" s="80"/>
      <c r="G14" s="80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7"/>
    </row>
    <row r="15" spans="1:79" ht="31.5" x14ac:dyDescent="0.25">
      <c r="A15" s="8" t="s">
        <v>387</v>
      </c>
      <c r="B15" s="78" t="s">
        <v>406</v>
      </c>
      <c r="C15" s="83" t="s">
        <v>422</v>
      </c>
      <c r="D15" s="30" t="s">
        <v>404</v>
      </c>
      <c r="E15" s="81">
        <v>2025</v>
      </c>
      <c r="F15" s="81">
        <v>2028</v>
      </c>
      <c r="G15" s="81">
        <f>F15</f>
        <v>2028</v>
      </c>
      <c r="H15" s="88">
        <f>I15</f>
        <v>428.24029999999999</v>
      </c>
      <c r="I15" s="88">
        <v>428.24029999999999</v>
      </c>
      <c r="J15" s="89"/>
      <c r="K15" s="88">
        <f>L15</f>
        <v>616.01884716999996</v>
      </c>
      <c r="L15" s="88">
        <v>616.01884716999996</v>
      </c>
      <c r="M15" s="88"/>
      <c r="N15" s="88">
        <v>0</v>
      </c>
      <c r="O15" s="89">
        <v>466.70500000000004</v>
      </c>
      <c r="P15" s="88">
        <v>634.99768462999998</v>
      </c>
      <c r="Q15" s="88">
        <f>O15</f>
        <v>466.70500000000004</v>
      </c>
      <c r="R15" s="88">
        <f>P15</f>
        <v>634.99768462999998</v>
      </c>
      <c r="S15" s="88">
        <f>SUM(T15:W15)</f>
        <v>0</v>
      </c>
      <c r="T15" s="88"/>
      <c r="U15" s="88"/>
      <c r="V15" s="88">
        <v>0</v>
      </c>
      <c r="W15" s="88"/>
      <c r="X15" s="88">
        <f>SUM(Y15:AB15)</f>
        <v>0</v>
      </c>
      <c r="Y15" s="88"/>
      <c r="Z15" s="88"/>
      <c r="AA15" s="88">
        <v>0</v>
      </c>
      <c r="AB15" s="88"/>
      <c r="AC15" s="88">
        <f>SUM(AD15:AG15)</f>
        <v>149.31310999999999</v>
      </c>
      <c r="AD15" s="88"/>
      <c r="AE15" s="88"/>
      <c r="AF15" s="88">
        <v>149.31310999999999</v>
      </c>
      <c r="AG15" s="88"/>
      <c r="AH15" s="88">
        <f>SUM(AI15:AL15)</f>
        <v>149.30220727</v>
      </c>
      <c r="AI15" s="88"/>
      <c r="AJ15" s="88"/>
      <c r="AK15" s="88">
        <v>149.30220727</v>
      </c>
      <c r="AL15" s="88"/>
      <c r="AM15" s="88">
        <f>SUM(AN15:AQ15)</f>
        <v>155.58426</v>
      </c>
      <c r="AN15" s="88"/>
      <c r="AO15" s="88"/>
      <c r="AP15" s="88">
        <v>155.58426</v>
      </c>
      <c r="AQ15" s="88"/>
      <c r="AR15" s="88">
        <f>SUM(AS15:AV15)</f>
        <v>155.57986862000001</v>
      </c>
      <c r="AS15" s="88"/>
      <c r="AT15" s="88"/>
      <c r="AU15" s="88">
        <v>155.57986862000001</v>
      </c>
      <c r="AV15" s="88"/>
      <c r="AW15" s="88">
        <f>SUM(AX15:BA15)</f>
        <v>161.80762999999999</v>
      </c>
      <c r="AX15" s="88"/>
      <c r="AY15" s="88"/>
      <c r="AZ15" s="88">
        <v>161.80762999999999</v>
      </c>
      <c r="BA15" s="88"/>
      <c r="BB15" s="88">
        <f>SUM(BC15:BF15)</f>
        <v>161.80781999999999</v>
      </c>
      <c r="BC15" s="88"/>
      <c r="BD15" s="88"/>
      <c r="BE15" s="88">
        <v>161.80781999999999</v>
      </c>
      <c r="BF15" s="88"/>
      <c r="BG15" s="88">
        <f>SUM(BH15:BK15)</f>
        <v>168.30778873</v>
      </c>
      <c r="BH15" s="88"/>
      <c r="BI15" s="88"/>
      <c r="BJ15" s="88">
        <v>168.30778873</v>
      </c>
      <c r="BK15" s="88"/>
      <c r="BL15" s="88">
        <f>SUM(BM15:BP15)</f>
        <v>0</v>
      </c>
      <c r="BM15" s="88"/>
      <c r="BN15" s="88"/>
      <c r="BO15" s="88"/>
      <c r="BP15" s="88"/>
      <c r="BQ15" s="88">
        <f>SUM(BR15:BU15)</f>
        <v>466.70499999999998</v>
      </c>
      <c r="BR15" s="88"/>
      <c r="BS15" s="88"/>
      <c r="BT15" s="88">
        <f>AZ15+AP15+AF15</f>
        <v>466.70499999999998</v>
      </c>
      <c r="BU15" s="88"/>
      <c r="BV15" s="88">
        <f>SUM(BW15:BZ15)</f>
        <v>634.99768461999997</v>
      </c>
      <c r="BW15" s="88"/>
      <c r="BX15" s="88"/>
      <c r="BY15" s="88">
        <f>BJ15+BE15+AU15+AK15</f>
        <v>634.99768461999997</v>
      </c>
      <c r="BZ15" s="88"/>
      <c r="CA15" s="7"/>
    </row>
    <row r="16" spans="1:79" x14ac:dyDescent="0.25">
      <c r="A16" s="87" t="s">
        <v>388</v>
      </c>
      <c r="B16" s="77" t="s">
        <v>383</v>
      </c>
      <c r="C16" s="77" t="s">
        <v>403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77"/>
    </row>
    <row r="17" spans="1:79" ht="31.5" x14ac:dyDescent="0.25">
      <c r="A17" s="87" t="s">
        <v>389</v>
      </c>
      <c r="B17" s="77" t="s">
        <v>384</v>
      </c>
      <c r="C17" s="77" t="s">
        <v>403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77"/>
    </row>
    <row r="18" spans="1:79" ht="31.5" x14ac:dyDescent="0.25">
      <c r="A18" s="87" t="s">
        <v>390</v>
      </c>
      <c r="B18" s="77" t="s">
        <v>397</v>
      </c>
      <c r="C18" s="77" t="s">
        <v>403</v>
      </c>
      <c r="D18" s="77"/>
      <c r="E18" s="77"/>
      <c r="F18" s="77"/>
      <c r="G18" s="77"/>
      <c r="H18" s="86">
        <f>H19+H21+H22+H33</f>
        <v>0</v>
      </c>
      <c r="I18" s="86">
        <f t="shared" ref="I18:BT18" si="4">I19+I21+I22+I33</f>
        <v>0</v>
      </c>
      <c r="J18" s="86"/>
      <c r="K18" s="86">
        <f t="shared" si="4"/>
        <v>95.654583360000004</v>
      </c>
      <c r="L18" s="86">
        <f t="shared" si="4"/>
        <v>95.654583360000004</v>
      </c>
      <c r="M18" s="86"/>
      <c r="N18" s="86">
        <f t="shared" si="4"/>
        <v>0</v>
      </c>
      <c r="O18" s="86">
        <f t="shared" si="4"/>
        <v>0</v>
      </c>
      <c r="P18" s="86">
        <f t="shared" si="4"/>
        <v>103.39786547</v>
      </c>
      <c r="Q18" s="86">
        <f t="shared" si="4"/>
        <v>0</v>
      </c>
      <c r="R18" s="86">
        <f t="shared" si="4"/>
        <v>103.39786547</v>
      </c>
      <c r="S18" s="86">
        <f t="shared" si="4"/>
        <v>0</v>
      </c>
      <c r="T18" s="86"/>
      <c r="U18" s="86"/>
      <c r="V18" s="86">
        <f t="shared" si="4"/>
        <v>0</v>
      </c>
      <c r="W18" s="86"/>
      <c r="X18" s="86">
        <f t="shared" si="4"/>
        <v>0</v>
      </c>
      <c r="Y18" s="86"/>
      <c r="Z18" s="86"/>
      <c r="AA18" s="86">
        <f t="shared" si="4"/>
        <v>0</v>
      </c>
      <c r="AB18" s="86"/>
      <c r="AC18" s="86">
        <f t="shared" si="4"/>
        <v>0</v>
      </c>
      <c r="AD18" s="86"/>
      <c r="AE18" s="86"/>
      <c r="AF18" s="86">
        <f t="shared" si="4"/>
        <v>0</v>
      </c>
      <c r="AG18" s="86"/>
      <c r="AH18" s="86">
        <f t="shared" si="4"/>
        <v>0</v>
      </c>
      <c r="AI18" s="86"/>
      <c r="AJ18" s="86"/>
      <c r="AK18" s="86">
        <f t="shared" si="4"/>
        <v>0</v>
      </c>
      <c r="AL18" s="86"/>
      <c r="AM18" s="86">
        <f t="shared" si="4"/>
        <v>0</v>
      </c>
      <c r="AN18" s="86"/>
      <c r="AO18" s="86"/>
      <c r="AP18" s="86">
        <f t="shared" si="4"/>
        <v>0</v>
      </c>
      <c r="AQ18" s="86"/>
      <c r="AR18" s="86">
        <f t="shared" si="4"/>
        <v>31.292390379999997</v>
      </c>
      <c r="AS18" s="86"/>
      <c r="AT18" s="86"/>
      <c r="AU18" s="86">
        <f t="shared" si="4"/>
        <v>31.292390379999997</v>
      </c>
      <c r="AV18" s="86"/>
      <c r="AW18" s="86">
        <f t="shared" si="4"/>
        <v>0</v>
      </c>
      <c r="AX18" s="86"/>
      <c r="AY18" s="86"/>
      <c r="AZ18" s="86">
        <f t="shared" si="4"/>
        <v>0</v>
      </c>
      <c r="BA18" s="86"/>
      <c r="BB18" s="86">
        <f t="shared" si="4"/>
        <v>36.419625969999998</v>
      </c>
      <c r="BC18" s="86"/>
      <c r="BD18" s="86"/>
      <c r="BE18" s="86">
        <f t="shared" si="4"/>
        <v>36.419625969999998</v>
      </c>
      <c r="BF18" s="86"/>
      <c r="BG18" s="86">
        <f t="shared" si="4"/>
        <v>35.68584912</v>
      </c>
      <c r="BH18" s="86"/>
      <c r="BI18" s="86"/>
      <c r="BJ18" s="86">
        <f t="shared" si="4"/>
        <v>35.68584912</v>
      </c>
      <c r="BK18" s="86"/>
      <c r="BL18" s="86">
        <f t="shared" si="4"/>
        <v>0</v>
      </c>
      <c r="BM18" s="86"/>
      <c r="BN18" s="86"/>
      <c r="BO18" s="86">
        <f t="shared" si="4"/>
        <v>0</v>
      </c>
      <c r="BP18" s="86"/>
      <c r="BQ18" s="86">
        <f t="shared" si="4"/>
        <v>0</v>
      </c>
      <c r="BR18" s="86"/>
      <c r="BS18" s="86"/>
      <c r="BT18" s="86">
        <f t="shared" si="4"/>
        <v>0</v>
      </c>
      <c r="BU18" s="86"/>
      <c r="BV18" s="86">
        <f t="shared" ref="BV18:BY18" si="5">BV19+BV21+BV22+BV33</f>
        <v>103.39786547</v>
      </c>
      <c r="BW18" s="86"/>
      <c r="BX18" s="86"/>
      <c r="BY18" s="86">
        <f t="shared" si="5"/>
        <v>103.39786547</v>
      </c>
      <c r="BZ18" s="86"/>
      <c r="CA18" s="77"/>
    </row>
    <row r="19" spans="1:79" ht="31.5" x14ac:dyDescent="0.25">
      <c r="A19" s="8" t="s">
        <v>378</v>
      </c>
      <c r="B19" s="78" t="s">
        <v>391</v>
      </c>
      <c r="C19" s="84" t="s">
        <v>403</v>
      </c>
      <c r="D19" s="7"/>
      <c r="E19" s="80"/>
      <c r="F19" s="80"/>
      <c r="G19" s="80"/>
      <c r="H19" s="88">
        <f>H20</f>
        <v>0</v>
      </c>
      <c r="I19" s="88">
        <f t="shared" ref="I19:BT19" si="6">I20</f>
        <v>0</v>
      </c>
      <c r="J19" s="88"/>
      <c r="K19" s="88">
        <f t="shared" si="6"/>
        <v>7</v>
      </c>
      <c r="L19" s="88">
        <f t="shared" si="6"/>
        <v>7</v>
      </c>
      <c r="M19" s="88"/>
      <c r="N19" s="88">
        <f t="shared" si="6"/>
        <v>0</v>
      </c>
      <c r="O19" s="88">
        <f t="shared" si="6"/>
        <v>0</v>
      </c>
      <c r="P19" s="88">
        <f t="shared" si="6"/>
        <v>7.3009997499999999</v>
      </c>
      <c r="Q19" s="88">
        <f t="shared" si="6"/>
        <v>0</v>
      </c>
      <c r="R19" s="88">
        <f t="shared" si="6"/>
        <v>7.3009997499999999</v>
      </c>
      <c r="S19" s="88">
        <f t="shared" si="6"/>
        <v>0</v>
      </c>
      <c r="T19" s="88"/>
      <c r="U19" s="88"/>
      <c r="V19" s="88">
        <f t="shared" si="6"/>
        <v>0</v>
      </c>
      <c r="W19" s="88"/>
      <c r="X19" s="88">
        <f t="shared" si="6"/>
        <v>0</v>
      </c>
      <c r="Y19" s="88"/>
      <c r="Z19" s="88"/>
      <c r="AA19" s="88">
        <f t="shared" si="6"/>
        <v>0</v>
      </c>
      <c r="AB19" s="88"/>
      <c r="AC19" s="88">
        <f t="shared" si="6"/>
        <v>0</v>
      </c>
      <c r="AD19" s="88"/>
      <c r="AE19" s="88"/>
      <c r="AF19" s="88">
        <f t="shared" si="6"/>
        <v>0</v>
      </c>
      <c r="AG19" s="88"/>
      <c r="AH19" s="88">
        <f>AH20</f>
        <v>0</v>
      </c>
      <c r="AI19" s="88"/>
      <c r="AJ19" s="88"/>
      <c r="AK19" s="88">
        <f t="shared" si="6"/>
        <v>0</v>
      </c>
      <c r="AL19" s="88"/>
      <c r="AM19" s="88">
        <f t="shared" si="6"/>
        <v>0</v>
      </c>
      <c r="AN19" s="88"/>
      <c r="AO19" s="88"/>
      <c r="AP19" s="88">
        <f t="shared" si="6"/>
        <v>0</v>
      </c>
      <c r="AQ19" s="88"/>
      <c r="AR19" s="88">
        <f t="shared" si="6"/>
        <v>7.3009997499999999</v>
      </c>
      <c r="AS19" s="88"/>
      <c r="AT19" s="88"/>
      <c r="AU19" s="88">
        <f t="shared" si="6"/>
        <v>7.3009997499999999</v>
      </c>
      <c r="AV19" s="88"/>
      <c r="AW19" s="88">
        <f t="shared" si="6"/>
        <v>0</v>
      </c>
      <c r="AX19" s="88"/>
      <c r="AY19" s="88"/>
      <c r="AZ19" s="88">
        <f t="shared" si="6"/>
        <v>0</v>
      </c>
      <c r="BA19" s="88"/>
      <c r="BB19" s="88">
        <f t="shared" si="6"/>
        <v>0</v>
      </c>
      <c r="BC19" s="88"/>
      <c r="BD19" s="88"/>
      <c r="BE19" s="88">
        <f t="shared" si="6"/>
        <v>0</v>
      </c>
      <c r="BF19" s="88"/>
      <c r="BG19" s="88">
        <f t="shared" si="6"/>
        <v>0</v>
      </c>
      <c r="BH19" s="88"/>
      <c r="BI19" s="88"/>
      <c r="BJ19" s="88">
        <f t="shared" si="6"/>
        <v>0</v>
      </c>
      <c r="BK19" s="88"/>
      <c r="BL19" s="88">
        <f t="shared" si="6"/>
        <v>0</v>
      </c>
      <c r="BM19" s="88"/>
      <c r="BN19" s="88"/>
      <c r="BO19" s="88">
        <f t="shared" si="6"/>
        <v>0</v>
      </c>
      <c r="BP19" s="88"/>
      <c r="BQ19" s="88">
        <f t="shared" si="6"/>
        <v>0</v>
      </c>
      <c r="BR19" s="88"/>
      <c r="BS19" s="88"/>
      <c r="BT19" s="88">
        <f t="shared" si="6"/>
        <v>0</v>
      </c>
      <c r="BU19" s="88"/>
      <c r="BV19" s="88">
        <f t="shared" ref="BV19:BY19" si="7">BV20</f>
        <v>7.3009997499999999</v>
      </c>
      <c r="BW19" s="88"/>
      <c r="BX19" s="88"/>
      <c r="BY19" s="88">
        <f t="shared" si="7"/>
        <v>7.3009997499999999</v>
      </c>
      <c r="BZ19" s="88"/>
      <c r="CA19" s="7"/>
    </row>
    <row r="20" spans="1:79" x14ac:dyDescent="0.25">
      <c r="A20" s="8" t="s">
        <v>232</v>
      </c>
      <c r="B20" s="79" t="s">
        <v>423</v>
      </c>
      <c r="C20" s="85" t="s">
        <v>424</v>
      </c>
      <c r="D20" s="7" t="s">
        <v>404</v>
      </c>
      <c r="E20" s="80">
        <v>2026</v>
      </c>
      <c r="F20" s="80">
        <v>2026</v>
      </c>
      <c r="G20" s="80">
        <f>F20</f>
        <v>2026</v>
      </c>
      <c r="H20" s="88">
        <f>I20</f>
        <v>0</v>
      </c>
      <c r="I20" s="88">
        <v>0</v>
      </c>
      <c r="J20" s="88"/>
      <c r="K20" s="88">
        <f>L20</f>
        <v>7</v>
      </c>
      <c r="L20" s="88">
        <v>7</v>
      </c>
      <c r="M20" s="88"/>
      <c r="N20" s="89">
        <v>0</v>
      </c>
      <c r="O20" s="88">
        <v>0</v>
      </c>
      <c r="P20" s="88">
        <v>7.3009997499999999</v>
      </c>
      <c r="Q20" s="88">
        <f>O20</f>
        <v>0</v>
      </c>
      <c r="R20" s="88">
        <f>P20</f>
        <v>7.3009997499999999</v>
      </c>
      <c r="S20" s="88">
        <f>SUM(T20:W20)</f>
        <v>0</v>
      </c>
      <c r="T20" s="88"/>
      <c r="U20" s="88"/>
      <c r="V20" s="88">
        <v>0</v>
      </c>
      <c r="W20" s="88"/>
      <c r="X20" s="88">
        <f>SUM(Y20:AB20)</f>
        <v>0</v>
      </c>
      <c r="Y20" s="88"/>
      <c r="Z20" s="88"/>
      <c r="AA20" s="88">
        <v>0</v>
      </c>
      <c r="AB20" s="88"/>
      <c r="AC20" s="88">
        <f>SUM(AD20:AG20)</f>
        <v>0</v>
      </c>
      <c r="AD20" s="88"/>
      <c r="AE20" s="88"/>
      <c r="AF20" s="88">
        <v>0</v>
      </c>
      <c r="AG20" s="88"/>
      <c r="AH20" s="88">
        <f>SUM(AI20:AL20)</f>
        <v>0</v>
      </c>
      <c r="AI20" s="88"/>
      <c r="AJ20" s="88"/>
      <c r="AK20" s="88">
        <v>0</v>
      </c>
      <c r="AL20" s="88"/>
      <c r="AM20" s="88">
        <f>SUM(AN20:AQ20)</f>
        <v>0</v>
      </c>
      <c r="AN20" s="88"/>
      <c r="AO20" s="88"/>
      <c r="AP20" s="88">
        <v>0</v>
      </c>
      <c r="AQ20" s="88"/>
      <c r="AR20" s="88">
        <f>SUM(AS20:AV20)</f>
        <v>7.3009997499999999</v>
      </c>
      <c r="AS20" s="88"/>
      <c r="AT20" s="88"/>
      <c r="AU20" s="88">
        <v>7.3009997499999999</v>
      </c>
      <c r="AV20" s="88"/>
      <c r="AW20" s="88">
        <f>SUM(AX20:BA20)</f>
        <v>0</v>
      </c>
      <c r="AX20" s="88"/>
      <c r="AY20" s="88"/>
      <c r="AZ20" s="88">
        <v>0</v>
      </c>
      <c r="BA20" s="88"/>
      <c r="BB20" s="88">
        <f>SUM(BC20:BF20)</f>
        <v>0</v>
      </c>
      <c r="BC20" s="88"/>
      <c r="BD20" s="88"/>
      <c r="BE20" s="88">
        <v>0</v>
      </c>
      <c r="BF20" s="88"/>
      <c r="BG20" s="88">
        <f>SUM(BH20:BK20)</f>
        <v>0</v>
      </c>
      <c r="BH20" s="88"/>
      <c r="BI20" s="88"/>
      <c r="BJ20" s="88">
        <v>0</v>
      </c>
      <c r="BK20" s="88"/>
      <c r="BL20" s="88"/>
      <c r="BM20" s="88"/>
      <c r="BN20" s="88"/>
      <c r="BO20" s="88"/>
      <c r="BP20" s="88"/>
      <c r="BQ20" s="88">
        <f>SUM(BR20:BU20)</f>
        <v>0</v>
      </c>
      <c r="BR20" s="88"/>
      <c r="BS20" s="88"/>
      <c r="BT20" s="88">
        <f>AZ20+AP20+AF20</f>
        <v>0</v>
      </c>
      <c r="BU20" s="88"/>
      <c r="BV20" s="88">
        <f>SUM(BW20:BZ20)</f>
        <v>7.3009997499999999</v>
      </c>
      <c r="BW20" s="88"/>
      <c r="BX20" s="88"/>
      <c r="BY20" s="88">
        <f>BJ20+BE20+AU20+AK20</f>
        <v>7.3009997499999999</v>
      </c>
      <c r="BZ20" s="88"/>
      <c r="CA20" s="7"/>
    </row>
    <row r="21" spans="1:79" ht="47.25" x14ac:dyDescent="0.25">
      <c r="A21" s="8" t="s">
        <v>379</v>
      </c>
      <c r="B21" s="78" t="s">
        <v>392</v>
      </c>
      <c r="C21" s="82" t="s">
        <v>403</v>
      </c>
      <c r="D21" s="7"/>
      <c r="E21" s="80"/>
      <c r="F21" s="80"/>
      <c r="G21" s="80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7"/>
    </row>
    <row r="22" spans="1:79" ht="31.5" x14ac:dyDescent="0.25">
      <c r="A22" s="8" t="s">
        <v>380</v>
      </c>
      <c r="B22" s="78" t="s">
        <v>393</v>
      </c>
      <c r="C22" s="82" t="s">
        <v>403</v>
      </c>
      <c r="D22" s="7"/>
      <c r="E22" s="80"/>
      <c r="F22" s="80"/>
      <c r="G22" s="80"/>
      <c r="H22" s="88">
        <f>SUM(H23:H32)</f>
        <v>0</v>
      </c>
      <c r="I22" s="88">
        <f t="shared" ref="I22:BT22" si="8">SUM(I23:I32)</f>
        <v>0</v>
      </c>
      <c r="J22" s="88"/>
      <c r="K22" s="88">
        <f t="shared" si="8"/>
        <v>67.914537110000012</v>
      </c>
      <c r="L22" s="88">
        <f t="shared" si="8"/>
        <v>67.914537110000012</v>
      </c>
      <c r="M22" s="88"/>
      <c r="N22" s="88">
        <f t="shared" si="8"/>
        <v>0</v>
      </c>
      <c r="O22" s="88">
        <f t="shared" si="8"/>
        <v>0</v>
      </c>
      <c r="P22" s="88">
        <f t="shared" si="8"/>
        <v>74.093295670000003</v>
      </c>
      <c r="Q22" s="88">
        <f t="shared" si="8"/>
        <v>0</v>
      </c>
      <c r="R22" s="88">
        <f t="shared" si="8"/>
        <v>74.093295670000003</v>
      </c>
      <c r="S22" s="88">
        <f t="shared" si="8"/>
        <v>0</v>
      </c>
      <c r="T22" s="88"/>
      <c r="U22" s="88"/>
      <c r="V22" s="88">
        <f t="shared" si="8"/>
        <v>0</v>
      </c>
      <c r="W22" s="88"/>
      <c r="X22" s="88">
        <f t="shared" si="8"/>
        <v>0</v>
      </c>
      <c r="Y22" s="88"/>
      <c r="Z22" s="88"/>
      <c r="AA22" s="88">
        <f t="shared" si="8"/>
        <v>0</v>
      </c>
      <c r="AB22" s="88"/>
      <c r="AC22" s="88">
        <f t="shared" si="8"/>
        <v>0</v>
      </c>
      <c r="AD22" s="88"/>
      <c r="AE22" s="88"/>
      <c r="AF22" s="88">
        <f t="shared" si="8"/>
        <v>0</v>
      </c>
      <c r="AG22" s="88"/>
      <c r="AH22" s="88">
        <f>SUM(AH23:AH32)</f>
        <v>0</v>
      </c>
      <c r="AI22" s="88"/>
      <c r="AJ22" s="88"/>
      <c r="AK22" s="88">
        <f t="shared" si="8"/>
        <v>0</v>
      </c>
      <c r="AL22" s="88"/>
      <c r="AM22" s="88">
        <f t="shared" si="8"/>
        <v>0</v>
      </c>
      <c r="AN22" s="88"/>
      <c r="AO22" s="88"/>
      <c r="AP22" s="88">
        <f t="shared" si="8"/>
        <v>0</v>
      </c>
      <c r="AQ22" s="88"/>
      <c r="AR22" s="88">
        <f t="shared" si="8"/>
        <v>16.865665099999998</v>
      </c>
      <c r="AS22" s="88"/>
      <c r="AT22" s="88"/>
      <c r="AU22" s="88">
        <f t="shared" si="8"/>
        <v>16.865665099999998</v>
      </c>
      <c r="AV22" s="88"/>
      <c r="AW22" s="88">
        <f t="shared" si="8"/>
        <v>0</v>
      </c>
      <c r="AX22" s="88"/>
      <c r="AY22" s="88"/>
      <c r="AZ22" s="88">
        <f t="shared" si="8"/>
        <v>0</v>
      </c>
      <c r="BA22" s="88"/>
      <c r="BB22" s="88">
        <f t="shared" si="8"/>
        <v>29.087851520000001</v>
      </c>
      <c r="BC22" s="88"/>
      <c r="BD22" s="88"/>
      <c r="BE22" s="88">
        <f t="shared" si="8"/>
        <v>29.087851520000001</v>
      </c>
      <c r="BF22" s="88"/>
      <c r="BG22" s="88">
        <f t="shared" si="8"/>
        <v>28.139779049999998</v>
      </c>
      <c r="BH22" s="88"/>
      <c r="BI22" s="88"/>
      <c r="BJ22" s="88">
        <f t="shared" si="8"/>
        <v>28.139779049999998</v>
      </c>
      <c r="BK22" s="88"/>
      <c r="BL22" s="88">
        <f t="shared" si="8"/>
        <v>0</v>
      </c>
      <c r="BM22" s="88"/>
      <c r="BN22" s="88"/>
      <c r="BO22" s="88">
        <f t="shared" si="8"/>
        <v>0</v>
      </c>
      <c r="BP22" s="88"/>
      <c r="BQ22" s="88">
        <f t="shared" si="8"/>
        <v>0</v>
      </c>
      <c r="BR22" s="88"/>
      <c r="BS22" s="88"/>
      <c r="BT22" s="88">
        <f t="shared" si="8"/>
        <v>0</v>
      </c>
      <c r="BU22" s="88"/>
      <c r="BV22" s="88">
        <f t="shared" ref="BV22:BY22" si="9">SUM(BV23:BV32)</f>
        <v>74.093295670000003</v>
      </c>
      <c r="BW22" s="88"/>
      <c r="BX22" s="88"/>
      <c r="BY22" s="88">
        <f t="shared" si="9"/>
        <v>74.093295670000003</v>
      </c>
      <c r="BZ22" s="88"/>
      <c r="CA22" s="7"/>
    </row>
    <row r="23" spans="1:79" x14ac:dyDescent="0.25">
      <c r="A23" s="8" t="s">
        <v>246</v>
      </c>
      <c r="B23" s="79" t="s">
        <v>425</v>
      </c>
      <c r="C23" s="83" t="s">
        <v>426</v>
      </c>
      <c r="D23" s="7" t="s">
        <v>404</v>
      </c>
      <c r="E23" s="80">
        <v>2026</v>
      </c>
      <c r="F23" s="80">
        <v>2027</v>
      </c>
      <c r="G23" s="80">
        <f t="shared" ref="G23:G32" si="10">F23</f>
        <v>2027</v>
      </c>
      <c r="H23" s="88">
        <f>I23</f>
        <v>0</v>
      </c>
      <c r="I23" s="88">
        <v>0</v>
      </c>
      <c r="J23" s="88"/>
      <c r="K23" s="88">
        <f>L23</f>
        <v>36.872</v>
      </c>
      <c r="L23" s="88">
        <v>36.872</v>
      </c>
      <c r="M23" s="88"/>
      <c r="N23" s="89">
        <v>0</v>
      </c>
      <c r="O23" s="88">
        <v>0</v>
      </c>
      <c r="P23" s="88">
        <v>39.576259520000001</v>
      </c>
      <c r="Q23" s="88">
        <f>O23</f>
        <v>0</v>
      </c>
      <c r="R23" s="88">
        <f>P23</f>
        <v>39.576259520000001</v>
      </c>
      <c r="S23" s="88">
        <f t="shared" ref="S23:S32" si="11">SUM(T23:W23)</f>
        <v>0</v>
      </c>
      <c r="T23" s="88"/>
      <c r="U23" s="88"/>
      <c r="V23" s="88">
        <v>0</v>
      </c>
      <c r="W23" s="88"/>
      <c r="X23" s="88">
        <f t="shared" ref="X23:X32" si="12">SUM(Y23:AB23)</f>
        <v>0</v>
      </c>
      <c r="Y23" s="88"/>
      <c r="Z23" s="88"/>
      <c r="AA23" s="88">
        <v>0</v>
      </c>
      <c r="AB23" s="88"/>
      <c r="AC23" s="88">
        <f t="shared" ref="AC23:AC32" si="13">SUM(AD23:AG23)</f>
        <v>0</v>
      </c>
      <c r="AD23" s="88"/>
      <c r="AE23" s="88"/>
      <c r="AF23" s="88">
        <v>0</v>
      </c>
      <c r="AG23" s="88"/>
      <c r="AH23" s="88">
        <f t="shared" ref="AH23:AH32" si="14">SUM(AI23:AL23)</f>
        <v>0</v>
      </c>
      <c r="AI23" s="88"/>
      <c r="AJ23" s="88"/>
      <c r="AK23" s="88">
        <v>0</v>
      </c>
      <c r="AL23" s="88"/>
      <c r="AM23" s="88">
        <f t="shared" ref="AM23:AM32" si="15">SUM(AN23:AQ23)</f>
        <v>0</v>
      </c>
      <c r="AN23" s="88"/>
      <c r="AO23" s="88"/>
      <c r="AP23" s="88">
        <v>0</v>
      </c>
      <c r="AQ23" s="88"/>
      <c r="AR23" s="88">
        <f t="shared" ref="AR23:AR32" si="16">SUM(AS23:AV23)</f>
        <v>10.488408</v>
      </c>
      <c r="AS23" s="88"/>
      <c r="AT23" s="88"/>
      <c r="AU23" s="88">
        <v>10.488408</v>
      </c>
      <c r="AV23" s="88"/>
      <c r="AW23" s="88">
        <f t="shared" ref="AW23:AW32" si="17">SUM(AX23:BA23)</f>
        <v>0</v>
      </c>
      <c r="AX23" s="88"/>
      <c r="AY23" s="88"/>
      <c r="AZ23" s="88">
        <v>0</v>
      </c>
      <c r="BA23" s="88"/>
      <c r="BB23" s="88">
        <f t="shared" ref="BB23:BB32" si="18">SUM(BC23:BF23)</f>
        <v>29.087851520000001</v>
      </c>
      <c r="BC23" s="88"/>
      <c r="BD23" s="88"/>
      <c r="BE23" s="88">
        <v>29.087851520000001</v>
      </c>
      <c r="BF23" s="88"/>
      <c r="BG23" s="88">
        <f t="shared" ref="BG23:BG31" si="19">SUM(BH23:BK23)</f>
        <v>0</v>
      </c>
      <c r="BH23" s="88"/>
      <c r="BI23" s="88"/>
      <c r="BJ23" s="88">
        <v>0</v>
      </c>
      <c r="BK23" s="88"/>
      <c r="BL23" s="88"/>
      <c r="BM23" s="88"/>
      <c r="BN23" s="88"/>
      <c r="BO23" s="88"/>
      <c r="BP23" s="88"/>
      <c r="BQ23" s="88">
        <f t="shared" ref="BQ23:BQ32" si="20">SUM(BR23:BU23)</f>
        <v>0</v>
      </c>
      <c r="BR23" s="88"/>
      <c r="BS23" s="88"/>
      <c r="BT23" s="88">
        <f t="shared" ref="BT23:BT32" si="21">AZ23+AP23+AF23</f>
        <v>0</v>
      </c>
      <c r="BU23" s="88"/>
      <c r="BV23" s="88">
        <f t="shared" ref="BV23:BV32" si="22">SUM(BW23:BZ23)</f>
        <v>39.576259520000001</v>
      </c>
      <c r="BW23" s="88"/>
      <c r="BX23" s="88"/>
      <c r="BY23" s="88">
        <f t="shared" ref="BY23:BY32" si="23">BJ23+BE23+AU23+AK23</f>
        <v>39.576259520000001</v>
      </c>
      <c r="BZ23" s="88"/>
      <c r="CA23" s="7"/>
    </row>
    <row r="24" spans="1:79" ht="31.5" x14ac:dyDescent="0.25">
      <c r="A24" s="8" t="s">
        <v>247</v>
      </c>
      <c r="B24" s="79" t="s">
        <v>427</v>
      </c>
      <c r="C24" s="83" t="s">
        <v>428</v>
      </c>
      <c r="D24" s="7" t="s">
        <v>404</v>
      </c>
      <c r="E24" s="80">
        <v>2026</v>
      </c>
      <c r="F24" s="80">
        <v>2026</v>
      </c>
      <c r="G24" s="80">
        <f t="shared" si="10"/>
        <v>2026</v>
      </c>
      <c r="H24" s="88">
        <f t="shared" ref="H24:H32" si="24">I24</f>
        <v>0</v>
      </c>
      <c r="I24" s="88">
        <v>0</v>
      </c>
      <c r="J24" s="88"/>
      <c r="K24" s="88">
        <f t="shared" ref="K24:K32" si="25">L24</f>
        <v>1.99101342</v>
      </c>
      <c r="L24" s="88">
        <v>1.99101342</v>
      </c>
      <c r="M24" s="88"/>
      <c r="N24" s="88">
        <v>0</v>
      </c>
      <c r="O24" s="88">
        <v>0</v>
      </c>
      <c r="P24" s="88">
        <v>2.0766269999999998</v>
      </c>
      <c r="Q24" s="88">
        <f t="shared" ref="Q24:Q32" si="26">O24</f>
        <v>0</v>
      </c>
      <c r="R24" s="88">
        <f t="shared" ref="R24:R32" si="27">P24</f>
        <v>2.0766269999999998</v>
      </c>
      <c r="S24" s="88">
        <f t="shared" si="11"/>
        <v>0</v>
      </c>
      <c r="T24" s="88"/>
      <c r="U24" s="88"/>
      <c r="V24" s="88">
        <v>0</v>
      </c>
      <c r="W24" s="88"/>
      <c r="X24" s="88">
        <f t="shared" si="12"/>
        <v>0</v>
      </c>
      <c r="Y24" s="88"/>
      <c r="Z24" s="88"/>
      <c r="AA24" s="88">
        <v>0</v>
      </c>
      <c r="AB24" s="88"/>
      <c r="AC24" s="88">
        <f t="shared" si="13"/>
        <v>0</v>
      </c>
      <c r="AD24" s="88"/>
      <c r="AE24" s="88"/>
      <c r="AF24" s="88">
        <v>0</v>
      </c>
      <c r="AG24" s="88"/>
      <c r="AH24" s="88">
        <f t="shared" si="14"/>
        <v>0</v>
      </c>
      <c r="AI24" s="88"/>
      <c r="AJ24" s="88"/>
      <c r="AK24" s="88">
        <v>0</v>
      </c>
      <c r="AL24" s="88"/>
      <c r="AM24" s="88">
        <f t="shared" si="15"/>
        <v>0</v>
      </c>
      <c r="AN24" s="88"/>
      <c r="AO24" s="88"/>
      <c r="AP24" s="88">
        <v>0</v>
      </c>
      <c r="AQ24" s="88"/>
      <c r="AR24" s="88">
        <f t="shared" si="16"/>
        <v>2.0766269999999998</v>
      </c>
      <c r="AS24" s="88"/>
      <c r="AT24" s="88"/>
      <c r="AU24" s="88">
        <v>2.0766269999999998</v>
      </c>
      <c r="AV24" s="88"/>
      <c r="AW24" s="88">
        <f t="shared" si="17"/>
        <v>0</v>
      </c>
      <c r="AX24" s="88"/>
      <c r="AY24" s="88"/>
      <c r="AZ24" s="88">
        <v>0</v>
      </c>
      <c r="BA24" s="88"/>
      <c r="BB24" s="88">
        <f t="shared" si="18"/>
        <v>0</v>
      </c>
      <c r="BC24" s="88"/>
      <c r="BD24" s="88"/>
      <c r="BE24" s="88">
        <v>0</v>
      </c>
      <c r="BF24" s="88"/>
      <c r="BG24" s="88">
        <f t="shared" si="19"/>
        <v>0</v>
      </c>
      <c r="BH24" s="88"/>
      <c r="BI24" s="88"/>
      <c r="BJ24" s="88">
        <v>0</v>
      </c>
      <c r="BK24" s="88"/>
      <c r="BL24" s="88"/>
      <c r="BM24" s="88"/>
      <c r="BN24" s="88"/>
      <c r="BO24" s="88"/>
      <c r="BP24" s="88"/>
      <c r="BQ24" s="88">
        <f t="shared" si="20"/>
        <v>0</v>
      </c>
      <c r="BR24" s="88"/>
      <c r="BS24" s="88"/>
      <c r="BT24" s="88">
        <f t="shared" si="21"/>
        <v>0</v>
      </c>
      <c r="BU24" s="88"/>
      <c r="BV24" s="88">
        <f t="shared" si="22"/>
        <v>2.0766269999999998</v>
      </c>
      <c r="BW24" s="88"/>
      <c r="BX24" s="88"/>
      <c r="BY24" s="88">
        <f t="shared" si="23"/>
        <v>2.0766269999999998</v>
      </c>
      <c r="BZ24" s="88"/>
      <c r="CA24" s="7"/>
    </row>
    <row r="25" spans="1:79" x14ac:dyDescent="0.25">
      <c r="A25" s="8" t="s">
        <v>248</v>
      </c>
      <c r="B25" s="79" t="s">
        <v>429</v>
      </c>
      <c r="C25" s="83" t="s">
        <v>430</v>
      </c>
      <c r="D25" s="7" t="s">
        <v>404</v>
      </c>
      <c r="E25" s="80">
        <v>2026</v>
      </c>
      <c r="F25" s="80">
        <v>2026</v>
      </c>
      <c r="G25" s="80">
        <f t="shared" si="10"/>
        <v>2026</v>
      </c>
      <c r="H25" s="88">
        <f t="shared" si="24"/>
        <v>0</v>
      </c>
      <c r="I25" s="88">
        <v>0</v>
      </c>
      <c r="J25" s="88"/>
      <c r="K25" s="88">
        <f t="shared" si="25"/>
        <v>0.39709499999999998</v>
      </c>
      <c r="L25" s="88">
        <v>0.39709499999999998</v>
      </c>
      <c r="M25" s="88"/>
      <c r="N25" s="88">
        <v>0</v>
      </c>
      <c r="O25" s="88">
        <v>0</v>
      </c>
      <c r="P25" s="88">
        <v>0.41417008999999999</v>
      </c>
      <c r="Q25" s="88">
        <f t="shared" si="26"/>
        <v>0</v>
      </c>
      <c r="R25" s="88">
        <f t="shared" si="27"/>
        <v>0.41417008999999999</v>
      </c>
      <c r="S25" s="88">
        <f t="shared" si="11"/>
        <v>0</v>
      </c>
      <c r="T25" s="88"/>
      <c r="U25" s="88"/>
      <c r="V25" s="88">
        <v>0</v>
      </c>
      <c r="W25" s="88"/>
      <c r="X25" s="88">
        <f t="shared" si="12"/>
        <v>0</v>
      </c>
      <c r="Y25" s="88"/>
      <c r="Z25" s="88"/>
      <c r="AA25" s="88">
        <v>0</v>
      </c>
      <c r="AB25" s="88"/>
      <c r="AC25" s="88">
        <f t="shared" si="13"/>
        <v>0</v>
      </c>
      <c r="AD25" s="88"/>
      <c r="AE25" s="88"/>
      <c r="AF25" s="88">
        <v>0</v>
      </c>
      <c r="AG25" s="88"/>
      <c r="AH25" s="88">
        <f t="shared" si="14"/>
        <v>0</v>
      </c>
      <c r="AI25" s="88"/>
      <c r="AJ25" s="88"/>
      <c r="AK25" s="88">
        <v>0</v>
      </c>
      <c r="AL25" s="88"/>
      <c r="AM25" s="88">
        <f t="shared" si="15"/>
        <v>0</v>
      </c>
      <c r="AN25" s="88"/>
      <c r="AO25" s="88"/>
      <c r="AP25" s="88">
        <v>0</v>
      </c>
      <c r="AQ25" s="88"/>
      <c r="AR25" s="88">
        <f t="shared" si="16"/>
        <v>0.41417008999999999</v>
      </c>
      <c r="AS25" s="88"/>
      <c r="AT25" s="88"/>
      <c r="AU25" s="88">
        <v>0.41417008999999999</v>
      </c>
      <c r="AV25" s="88"/>
      <c r="AW25" s="88">
        <f t="shared" si="17"/>
        <v>0</v>
      </c>
      <c r="AX25" s="88"/>
      <c r="AY25" s="88"/>
      <c r="AZ25" s="88">
        <v>0</v>
      </c>
      <c r="BA25" s="88"/>
      <c r="BB25" s="88">
        <f t="shared" si="18"/>
        <v>0</v>
      </c>
      <c r="BC25" s="88"/>
      <c r="BD25" s="88"/>
      <c r="BE25" s="88">
        <v>0</v>
      </c>
      <c r="BF25" s="88"/>
      <c r="BG25" s="88">
        <f t="shared" si="19"/>
        <v>0</v>
      </c>
      <c r="BH25" s="88"/>
      <c r="BI25" s="88"/>
      <c r="BJ25" s="88">
        <v>0</v>
      </c>
      <c r="BK25" s="88"/>
      <c r="BL25" s="88"/>
      <c r="BM25" s="88"/>
      <c r="BN25" s="88"/>
      <c r="BO25" s="88"/>
      <c r="BP25" s="88"/>
      <c r="BQ25" s="88">
        <f t="shared" si="20"/>
        <v>0</v>
      </c>
      <c r="BR25" s="88"/>
      <c r="BS25" s="88"/>
      <c r="BT25" s="88">
        <f t="shared" si="21"/>
        <v>0</v>
      </c>
      <c r="BU25" s="88"/>
      <c r="BV25" s="88">
        <f t="shared" si="22"/>
        <v>0.41417008999999999</v>
      </c>
      <c r="BW25" s="88"/>
      <c r="BX25" s="88"/>
      <c r="BY25" s="88">
        <f t="shared" si="23"/>
        <v>0.41417008999999999</v>
      </c>
      <c r="BZ25" s="88"/>
      <c r="CA25" s="7"/>
    </row>
    <row r="26" spans="1:79" ht="47.25" x14ac:dyDescent="0.25">
      <c r="A26" s="8" t="s">
        <v>249</v>
      </c>
      <c r="B26" s="79" t="s">
        <v>431</v>
      </c>
      <c r="C26" s="83" t="s">
        <v>432</v>
      </c>
      <c r="D26" s="7" t="s">
        <v>404</v>
      </c>
      <c r="E26" s="80">
        <v>2026</v>
      </c>
      <c r="F26" s="80">
        <v>2026</v>
      </c>
      <c r="G26" s="80">
        <f t="shared" si="10"/>
        <v>2026</v>
      </c>
      <c r="H26" s="88">
        <f t="shared" si="24"/>
        <v>0</v>
      </c>
      <c r="I26" s="88">
        <v>0</v>
      </c>
      <c r="J26" s="88"/>
      <c r="K26" s="88">
        <f t="shared" si="25"/>
        <v>1.8640000000000001</v>
      </c>
      <c r="L26" s="88">
        <v>1.8640000000000001</v>
      </c>
      <c r="M26" s="88"/>
      <c r="N26" s="88">
        <v>0</v>
      </c>
      <c r="O26" s="88">
        <v>0</v>
      </c>
      <c r="P26" s="88">
        <v>1.9441520000000001</v>
      </c>
      <c r="Q26" s="88">
        <f t="shared" si="26"/>
        <v>0</v>
      </c>
      <c r="R26" s="88">
        <f t="shared" si="27"/>
        <v>1.9441520000000001</v>
      </c>
      <c r="S26" s="88">
        <f t="shared" si="11"/>
        <v>0</v>
      </c>
      <c r="T26" s="88"/>
      <c r="U26" s="88"/>
      <c r="V26" s="88">
        <v>0</v>
      </c>
      <c r="W26" s="88"/>
      <c r="X26" s="88">
        <f t="shared" si="12"/>
        <v>0</v>
      </c>
      <c r="Y26" s="88"/>
      <c r="Z26" s="88"/>
      <c r="AA26" s="88">
        <v>0</v>
      </c>
      <c r="AB26" s="88"/>
      <c r="AC26" s="88">
        <f t="shared" si="13"/>
        <v>0</v>
      </c>
      <c r="AD26" s="88"/>
      <c r="AE26" s="88"/>
      <c r="AF26" s="88">
        <v>0</v>
      </c>
      <c r="AG26" s="88"/>
      <c r="AH26" s="88">
        <f t="shared" si="14"/>
        <v>0</v>
      </c>
      <c r="AI26" s="88"/>
      <c r="AJ26" s="88"/>
      <c r="AK26" s="88">
        <v>0</v>
      </c>
      <c r="AL26" s="88"/>
      <c r="AM26" s="88">
        <f t="shared" si="15"/>
        <v>0</v>
      </c>
      <c r="AN26" s="88"/>
      <c r="AO26" s="88"/>
      <c r="AP26" s="88">
        <v>0</v>
      </c>
      <c r="AQ26" s="88"/>
      <c r="AR26" s="88">
        <f t="shared" si="16"/>
        <v>1.9441520000000001</v>
      </c>
      <c r="AS26" s="88"/>
      <c r="AT26" s="88"/>
      <c r="AU26" s="88">
        <v>1.9441520000000001</v>
      </c>
      <c r="AV26" s="88"/>
      <c r="AW26" s="88">
        <f t="shared" si="17"/>
        <v>0</v>
      </c>
      <c r="AX26" s="88"/>
      <c r="AY26" s="88"/>
      <c r="AZ26" s="88">
        <v>0</v>
      </c>
      <c r="BA26" s="88"/>
      <c r="BB26" s="88">
        <f t="shared" si="18"/>
        <v>0</v>
      </c>
      <c r="BC26" s="88"/>
      <c r="BD26" s="88"/>
      <c r="BE26" s="88">
        <v>0</v>
      </c>
      <c r="BF26" s="88"/>
      <c r="BG26" s="88">
        <f t="shared" si="19"/>
        <v>0</v>
      </c>
      <c r="BH26" s="88"/>
      <c r="BI26" s="88"/>
      <c r="BJ26" s="88">
        <v>0</v>
      </c>
      <c r="BK26" s="88"/>
      <c r="BL26" s="88"/>
      <c r="BM26" s="88"/>
      <c r="BN26" s="88"/>
      <c r="BO26" s="88"/>
      <c r="BP26" s="88"/>
      <c r="BQ26" s="88">
        <f t="shared" si="20"/>
        <v>0</v>
      </c>
      <c r="BR26" s="88"/>
      <c r="BS26" s="88"/>
      <c r="BT26" s="88">
        <f t="shared" si="21"/>
        <v>0</v>
      </c>
      <c r="BU26" s="88"/>
      <c r="BV26" s="88">
        <f t="shared" si="22"/>
        <v>1.9441520000000001</v>
      </c>
      <c r="BW26" s="88"/>
      <c r="BX26" s="88"/>
      <c r="BY26" s="88">
        <f t="shared" si="23"/>
        <v>1.9441520000000001</v>
      </c>
      <c r="BZ26" s="88"/>
      <c r="CA26" s="7"/>
    </row>
    <row r="27" spans="1:79" x14ac:dyDescent="0.25">
      <c r="A27" s="8" t="s">
        <v>250</v>
      </c>
      <c r="B27" s="79" t="s">
        <v>433</v>
      </c>
      <c r="C27" s="83" t="s">
        <v>434</v>
      </c>
      <c r="D27" s="7" t="s">
        <v>404</v>
      </c>
      <c r="E27" s="80">
        <v>2026</v>
      </c>
      <c r="F27" s="80">
        <v>2026</v>
      </c>
      <c r="G27" s="80">
        <f t="shared" si="10"/>
        <v>2026</v>
      </c>
      <c r="H27" s="88">
        <f t="shared" si="24"/>
        <v>0</v>
      </c>
      <c r="I27" s="88">
        <v>0</v>
      </c>
      <c r="J27" s="88"/>
      <c r="K27" s="88">
        <f t="shared" si="25"/>
        <v>0.19999</v>
      </c>
      <c r="L27" s="88">
        <v>0.19999</v>
      </c>
      <c r="M27" s="88"/>
      <c r="N27" s="88">
        <v>0</v>
      </c>
      <c r="O27" s="88">
        <v>0</v>
      </c>
      <c r="P27" s="88">
        <v>0.17991750000000001</v>
      </c>
      <c r="Q27" s="88">
        <f t="shared" si="26"/>
        <v>0</v>
      </c>
      <c r="R27" s="88">
        <f t="shared" si="27"/>
        <v>0.17991750000000001</v>
      </c>
      <c r="S27" s="88">
        <f t="shared" si="11"/>
        <v>0</v>
      </c>
      <c r="T27" s="88"/>
      <c r="U27" s="88"/>
      <c r="V27" s="88">
        <v>0</v>
      </c>
      <c r="W27" s="88"/>
      <c r="X27" s="88">
        <f t="shared" si="12"/>
        <v>0</v>
      </c>
      <c r="Y27" s="88"/>
      <c r="Z27" s="88"/>
      <c r="AA27" s="88">
        <v>0</v>
      </c>
      <c r="AB27" s="88"/>
      <c r="AC27" s="88">
        <f t="shared" si="13"/>
        <v>0</v>
      </c>
      <c r="AD27" s="88"/>
      <c r="AE27" s="88"/>
      <c r="AF27" s="88">
        <v>0</v>
      </c>
      <c r="AG27" s="88"/>
      <c r="AH27" s="88">
        <f t="shared" si="14"/>
        <v>0</v>
      </c>
      <c r="AI27" s="88"/>
      <c r="AJ27" s="88"/>
      <c r="AK27" s="88">
        <v>0</v>
      </c>
      <c r="AL27" s="88"/>
      <c r="AM27" s="88">
        <f t="shared" si="15"/>
        <v>0</v>
      </c>
      <c r="AN27" s="88"/>
      <c r="AO27" s="88"/>
      <c r="AP27" s="88">
        <v>0</v>
      </c>
      <c r="AQ27" s="88"/>
      <c r="AR27" s="88">
        <f t="shared" si="16"/>
        <v>0.17991750000000001</v>
      </c>
      <c r="AS27" s="88"/>
      <c r="AT27" s="88"/>
      <c r="AU27" s="88">
        <v>0.17991750000000001</v>
      </c>
      <c r="AV27" s="88"/>
      <c r="AW27" s="88">
        <f t="shared" si="17"/>
        <v>0</v>
      </c>
      <c r="AX27" s="88"/>
      <c r="AY27" s="88"/>
      <c r="AZ27" s="88">
        <v>0</v>
      </c>
      <c r="BA27" s="88"/>
      <c r="BB27" s="88">
        <f t="shared" si="18"/>
        <v>0</v>
      </c>
      <c r="BC27" s="88"/>
      <c r="BD27" s="88"/>
      <c r="BE27" s="88">
        <v>0</v>
      </c>
      <c r="BF27" s="88"/>
      <c r="BG27" s="88">
        <f t="shared" si="19"/>
        <v>0</v>
      </c>
      <c r="BH27" s="88"/>
      <c r="BI27" s="88"/>
      <c r="BJ27" s="88">
        <v>0</v>
      </c>
      <c r="BK27" s="88"/>
      <c r="BL27" s="88"/>
      <c r="BM27" s="88"/>
      <c r="BN27" s="88"/>
      <c r="BO27" s="88"/>
      <c r="BP27" s="88"/>
      <c r="BQ27" s="88">
        <f t="shared" si="20"/>
        <v>0</v>
      </c>
      <c r="BR27" s="88"/>
      <c r="BS27" s="88"/>
      <c r="BT27" s="88">
        <f t="shared" si="21"/>
        <v>0</v>
      </c>
      <c r="BU27" s="88"/>
      <c r="BV27" s="88">
        <f t="shared" si="22"/>
        <v>0.17991750000000001</v>
      </c>
      <c r="BW27" s="88"/>
      <c r="BX27" s="88"/>
      <c r="BY27" s="88">
        <f t="shared" si="23"/>
        <v>0.17991750000000001</v>
      </c>
      <c r="BZ27" s="88"/>
      <c r="CA27" s="7"/>
    </row>
    <row r="28" spans="1:79" x14ac:dyDescent="0.25">
      <c r="A28" s="8" t="s">
        <v>251</v>
      </c>
      <c r="B28" s="79" t="s">
        <v>435</v>
      </c>
      <c r="C28" s="83" t="s">
        <v>436</v>
      </c>
      <c r="D28" s="7" t="s">
        <v>404</v>
      </c>
      <c r="E28" s="80">
        <v>2028</v>
      </c>
      <c r="F28" s="80">
        <v>2028</v>
      </c>
      <c r="G28" s="80">
        <f t="shared" si="10"/>
        <v>2028</v>
      </c>
      <c r="H28" s="88">
        <f t="shared" si="24"/>
        <v>0</v>
      </c>
      <c r="I28" s="88">
        <v>0</v>
      </c>
      <c r="J28" s="88"/>
      <c r="K28" s="88">
        <f t="shared" si="25"/>
        <v>9.39420666</v>
      </c>
      <c r="L28" s="88">
        <v>9.39420666</v>
      </c>
      <c r="M28" s="88"/>
      <c r="N28" s="88">
        <v>0</v>
      </c>
      <c r="O28" s="88">
        <v>0</v>
      </c>
      <c r="P28" s="88">
        <v>10.597687199999999</v>
      </c>
      <c r="Q28" s="88">
        <f t="shared" si="26"/>
        <v>0</v>
      </c>
      <c r="R28" s="88">
        <f t="shared" si="27"/>
        <v>10.597687199999999</v>
      </c>
      <c r="S28" s="88">
        <f t="shared" si="11"/>
        <v>0</v>
      </c>
      <c r="T28" s="88"/>
      <c r="U28" s="88"/>
      <c r="V28" s="88">
        <v>0</v>
      </c>
      <c r="W28" s="88"/>
      <c r="X28" s="88">
        <f t="shared" si="12"/>
        <v>0</v>
      </c>
      <c r="Y28" s="88"/>
      <c r="Z28" s="88"/>
      <c r="AA28" s="88">
        <v>0</v>
      </c>
      <c r="AB28" s="88"/>
      <c r="AC28" s="88">
        <f t="shared" si="13"/>
        <v>0</v>
      </c>
      <c r="AD28" s="88"/>
      <c r="AE28" s="88"/>
      <c r="AF28" s="88">
        <v>0</v>
      </c>
      <c r="AG28" s="88"/>
      <c r="AH28" s="88">
        <f t="shared" si="14"/>
        <v>0</v>
      </c>
      <c r="AI28" s="88"/>
      <c r="AJ28" s="88"/>
      <c r="AK28" s="88">
        <v>0</v>
      </c>
      <c r="AL28" s="88"/>
      <c r="AM28" s="88">
        <f t="shared" si="15"/>
        <v>0</v>
      </c>
      <c r="AN28" s="88"/>
      <c r="AO28" s="88"/>
      <c r="AP28" s="88">
        <v>0</v>
      </c>
      <c r="AQ28" s="88"/>
      <c r="AR28" s="88">
        <f t="shared" si="16"/>
        <v>0</v>
      </c>
      <c r="AS28" s="88"/>
      <c r="AT28" s="88"/>
      <c r="AU28" s="88"/>
      <c r="AV28" s="88"/>
      <c r="AW28" s="88">
        <f t="shared" si="17"/>
        <v>0</v>
      </c>
      <c r="AX28" s="88"/>
      <c r="AY28" s="88"/>
      <c r="AZ28" s="88">
        <v>0</v>
      </c>
      <c r="BA28" s="88"/>
      <c r="BB28" s="88">
        <f t="shared" si="18"/>
        <v>0</v>
      </c>
      <c r="BC28" s="88"/>
      <c r="BD28" s="88"/>
      <c r="BE28" s="88">
        <v>0</v>
      </c>
      <c r="BF28" s="88"/>
      <c r="BG28" s="88">
        <f t="shared" si="19"/>
        <v>10.597687199999999</v>
      </c>
      <c r="BH28" s="88"/>
      <c r="BI28" s="88"/>
      <c r="BJ28" s="88">
        <v>10.597687199999999</v>
      </c>
      <c r="BK28" s="88"/>
      <c r="BL28" s="88"/>
      <c r="BM28" s="88"/>
      <c r="BN28" s="88"/>
      <c r="BO28" s="88"/>
      <c r="BP28" s="88"/>
      <c r="BQ28" s="88">
        <f t="shared" si="20"/>
        <v>0</v>
      </c>
      <c r="BR28" s="88"/>
      <c r="BS28" s="88"/>
      <c r="BT28" s="88">
        <f t="shared" si="21"/>
        <v>0</v>
      </c>
      <c r="BU28" s="88"/>
      <c r="BV28" s="88">
        <f t="shared" si="22"/>
        <v>10.597687199999999</v>
      </c>
      <c r="BW28" s="88"/>
      <c r="BX28" s="88"/>
      <c r="BY28" s="88">
        <f t="shared" si="23"/>
        <v>10.597687199999999</v>
      </c>
      <c r="BZ28" s="88"/>
      <c r="CA28" s="7"/>
    </row>
    <row r="29" spans="1:79" x14ac:dyDescent="0.25">
      <c r="A29" s="8" t="s">
        <v>252</v>
      </c>
      <c r="B29" s="79" t="s">
        <v>437</v>
      </c>
      <c r="C29" s="83" t="s">
        <v>438</v>
      </c>
      <c r="D29" s="7" t="s">
        <v>404</v>
      </c>
      <c r="E29" s="80">
        <v>2028</v>
      </c>
      <c r="F29" s="80">
        <v>2028</v>
      </c>
      <c r="G29" s="80">
        <f t="shared" si="10"/>
        <v>2028</v>
      </c>
      <c r="H29" s="88">
        <f t="shared" si="24"/>
        <v>0</v>
      </c>
      <c r="I29" s="88">
        <v>0</v>
      </c>
      <c r="J29" s="88"/>
      <c r="K29" s="88">
        <f t="shared" si="25"/>
        <v>15.55</v>
      </c>
      <c r="L29" s="88">
        <v>15.55</v>
      </c>
      <c r="M29" s="88"/>
      <c r="N29" s="88">
        <v>0</v>
      </c>
      <c r="O29" s="88">
        <v>0</v>
      </c>
      <c r="P29" s="88">
        <v>17.542091849999998</v>
      </c>
      <c r="Q29" s="88">
        <f t="shared" si="26"/>
        <v>0</v>
      </c>
      <c r="R29" s="88">
        <f t="shared" si="27"/>
        <v>17.542091849999998</v>
      </c>
      <c r="S29" s="88">
        <f t="shared" si="11"/>
        <v>0</v>
      </c>
      <c r="T29" s="88"/>
      <c r="U29" s="88"/>
      <c r="V29" s="88">
        <v>0</v>
      </c>
      <c r="W29" s="88"/>
      <c r="X29" s="88">
        <f t="shared" si="12"/>
        <v>0</v>
      </c>
      <c r="Y29" s="88"/>
      <c r="Z29" s="88"/>
      <c r="AA29" s="88">
        <v>0</v>
      </c>
      <c r="AB29" s="88"/>
      <c r="AC29" s="88">
        <f t="shared" si="13"/>
        <v>0</v>
      </c>
      <c r="AD29" s="88"/>
      <c r="AE29" s="88"/>
      <c r="AF29" s="88">
        <v>0</v>
      </c>
      <c r="AG29" s="88"/>
      <c r="AH29" s="88">
        <f t="shared" si="14"/>
        <v>0</v>
      </c>
      <c r="AI29" s="88"/>
      <c r="AJ29" s="88"/>
      <c r="AK29" s="88">
        <v>0</v>
      </c>
      <c r="AL29" s="88"/>
      <c r="AM29" s="88">
        <f t="shared" si="15"/>
        <v>0</v>
      </c>
      <c r="AN29" s="88"/>
      <c r="AO29" s="88"/>
      <c r="AP29" s="88">
        <v>0</v>
      </c>
      <c r="AQ29" s="88"/>
      <c r="AR29" s="88">
        <f t="shared" si="16"/>
        <v>0</v>
      </c>
      <c r="AS29" s="88"/>
      <c r="AT29" s="88"/>
      <c r="AU29" s="88"/>
      <c r="AV29" s="88"/>
      <c r="AW29" s="88">
        <f t="shared" si="17"/>
        <v>0</v>
      </c>
      <c r="AX29" s="88"/>
      <c r="AY29" s="88"/>
      <c r="AZ29" s="88">
        <v>0</v>
      </c>
      <c r="BA29" s="88"/>
      <c r="BB29" s="88">
        <f t="shared" si="18"/>
        <v>0</v>
      </c>
      <c r="BC29" s="88"/>
      <c r="BD29" s="88"/>
      <c r="BE29" s="88">
        <v>0</v>
      </c>
      <c r="BF29" s="88"/>
      <c r="BG29" s="88">
        <f t="shared" si="19"/>
        <v>17.542091849999998</v>
      </c>
      <c r="BH29" s="88"/>
      <c r="BI29" s="88"/>
      <c r="BJ29" s="88">
        <v>17.542091849999998</v>
      </c>
      <c r="BK29" s="88"/>
      <c r="BL29" s="88"/>
      <c r="BM29" s="88"/>
      <c r="BN29" s="88"/>
      <c r="BO29" s="88"/>
      <c r="BP29" s="88"/>
      <c r="BQ29" s="88">
        <f t="shared" si="20"/>
        <v>0</v>
      </c>
      <c r="BR29" s="88"/>
      <c r="BS29" s="88"/>
      <c r="BT29" s="88">
        <f t="shared" si="21"/>
        <v>0</v>
      </c>
      <c r="BU29" s="88"/>
      <c r="BV29" s="88">
        <f t="shared" si="22"/>
        <v>17.542091849999998</v>
      </c>
      <c r="BW29" s="88"/>
      <c r="BX29" s="88"/>
      <c r="BY29" s="88">
        <f t="shared" si="23"/>
        <v>17.542091849999998</v>
      </c>
      <c r="BZ29" s="88"/>
      <c r="CA29" s="7"/>
    </row>
    <row r="30" spans="1:79" x14ac:dyDescent="0.25">
      <c r="A30" s="8" t="s">
        <v>400</v>
      </c>
      <c r="B30" s="79" t="s">
        <v>439</v>
      </c>
      <c r="C30" s="83" t="s">
        <v>440</v>
      </c>
      <c r="D30" s="7" t="s">
        <v>404</v>
      </c>
      <c r="E30" s="80">
        <v>2026</v>
      </c>
      <c r="F30" s="80">
        <v>2026</v>
      </c>
      <c r="G30" s="80">
        <f t="shared" si="10"/>
        <v>2026</v>
      </c>
      <c r="H30" s="88">
        <f t="shared" si="24"/>
        <v>0</v>
      </c>
      <c r="I30" s="88">
        <v>0</v>
      </c>
      <c r="J30" s="88"/>
      <c r="K30" s="88">
        <f t="shared" si="25"/>
        <v>0.41247804999999998</v>
      </c>
      <c r="L30" s="88">
        <v>0.41247804999999998</v>
      </c>
      <c r="M30" s="88"/>
      <c r="N30" s="88">
        <v>0</v>
      </c>
      <c r="O30" s="88">
        <v>0</v>
      </c>
      <c r="P30" s="88">
        <v>0.4302146</v>
      </c>
      <c r="Q30" s="88">
        <f t="shared" si="26"/>
        <v>0</v>
      </c>
      <c r="R30" s="88">
        <f t="shared" si="27"/>
        <v>0.4302146</v>
      </c>
      <c r="S30" s="88">
        <f t="shared" si="11"/>
        <v>0</v>
      </c>
      <c r="T30" s="88"/>
      <c r="U30" s="88"/>
      <c r="V30" s="88">
        <v>0</v>
      </c>
      <c r="W30" s="88"/>
      <c r="X30" s="88">
        <f t="shared" si="12"/>
        <v>0</v>
      </c>
      <c r="Y30" s="88"/>
      <c r="Z30" s="88"/>
      <c r="AA30" s="88">
        <v>0</v>
      </c>
      <c r="AB30" s="88"/>
      <c r="AC30" s="88">
        <f t="shared" si="13"/>
        <v>0</v>
      </c>
      <c r="AD30" s="88"/>
      <c r="AE30" s="88"/>
      <c r="AF30" s="88">
        <v>0</v>
      </c>
      <c r="AG30" s="88"/>
      <c r="AH30" s="88">
        <f t="shared" si="14"/>
        <v>0</v>
      </c>
      <c r="AI30" s="88"/>
      <c r="AJ30" s="88"/>
      <c r="AK30" s="88">
        <v>0</v>
      </c>
      <c r="AL30" s="88"/>
      <c r="AM30" s="88">
        <f t="shared" si="15"/>
        <v>0</v>
      </c>
      <c r="AN30" s="88"/>
      <c r="AO30" s="88"/>
      <c r="AP30" s="88">
        <v>0</v>
      </c>
      <c r="AQ30" s="88"/>
      <c r="AR30" s="88">
        <f t="shared" si="16"/>
        <v>0.4302146</v>
      </c>
      <c r="AS30" s="88"/>
      <c r="AT30" s="88"/>
      <c r="AU30" s="88">
        <v>0.4302146</v>
      </c>
      <c r="AV30" s="88"/>
      <c r="AW30" s="88">
        <f t="shared" si="17"/>
        <v>0</v>
      </c>
      <c r="AX30" s="88"/>
      <c r="AY30" s="88"/>
      <c r="AZ30" s="88">
        <v>0</v>
      </c>
      <c r="BA30" s="88"/>
      <c r="BB30" s="88">
        <f t="shared" si="18"/>
        <v>0</v>
      </c>
      <c r="BC30" s="88"/>
      <c r="BD30" s="88"/>
      <c r="BE30" s="88">
        <v>0</v>
      </c>
      <c r="BF30" s="88"/>
      <c r="BG30" s="88">
        <f t="shared" si="19"/>
        <v>0</v>
      </c>
      <c r="BH30" s="88"/>
      <c r="BI30" s="88"/>
      <c r="BJ30" s="88">
        <v>0</v>
      </c>
      <c r="BK30" s="88"/>
      <c r="BL30" s="88"/>
      <c r="BM30" s="88"/>
      <c r="BN30" s="88"/>
      <c r="BO30" s="88"/>
      <c r="BP30" s="88"/>
      <c r="BQ30" s="88">
        <f t="shared" si="20"/>
        <v>0</v>
      </c>
      <c r="BR30" s="88"/>
      <c r="BS30" s="88"/>
      <c r="BT30" s="88">
        <f t="shared" si="21"/>
        <v>0</v>
      </c>
      <c r="BU30" s="88"/>
      <c r="BV30" s="88">
        <f t="shared" si="22"/>
        <v>0.4302146</v>
      </c>
      <c r="BW30" s="88"/>
      <c r="BX30" s="88"/>
      <c r="BY30" s="88">
        <f t="shared" si="23"/>
        <v>0.4302146</v>
      </c>
      <c r="BZ30" s="88"/>
      <c r="CA30" s="7"/>
    </row>
    <row r="31" spans="1:79" x14ac:dyDescent="0.25">
      <c r="A31" s="8" t="s">
        <v>401</v>
      </c>
      <c r="B31" s="79" t="s">
        <v>441</v>
      </c>
      <c r="C31" s="85" t="s">
        <v>442</v>
      </c>
      <c r="D31" s="7" t="s">
        <v>404</v>
      </c>
      <c r="E31" s="80">
        <v>2026</v>
      </c>
      <c r="F31" s="80">
        <v>2026</v>
      </c>
      <c r="G31" s="80">
        <f t="shared" si="10"/>
        <v>2026</v>
      </c>
      <c r="H31" s="88">
        <f t="shared" si="24"/>
        <v>0</v>
      </c>
      <c r="I31" s="88">
        <v>0</v>
      </c>
      <c r="J31" s="88"/>
      <c r="K31" s="88">
        <f t="shared" si="25"/>
        <v>0.48375397999999997</v>
      </c>
      <c r="L31" s="88">
        <v>0.48375397999999997</v>
      </c>
      <c r="M31" s="88"/>
      <c r="N31" s="88">
        <v>0</v>
      </c>
      <c r="O31" s="88">
        <v>0</v>
      </c>
      <c r="P31" s="88">
        <v>0.50455541000000004</v>
      </c>
      <c r="Q31" s="88">
        <f t="shared" si="26"/>
        <v>0</v>
      </c>
      <c r="R31" s="88">
        <f t="shared" si="27"/>
        <v>0.50455541000000004</v>
      </c>
      <c r="S31" s="88">
        <f t="shared" si="11"/>
        <v>0</v>
      </c>
      <c r="T31" s="88"/>
      <c r="U31" s="88"/>
      <c r="V31" s="88">
        <v>0</v>
      </c>
      <c r="W31" s="88"/>
      <c r="X31" s="88">
        <f t="shared" si="12"/>
        <v>0</v>
      </c>
      <c r="Y31" s="88"/>
      <c r="Z31" s="88"/>
      <c r="AA31" s="88">
        <v>0</v>
      </c>
      <c r="AB31" s="88"/>
      <c r="AC31" s="88">
        <f t="shared" si="13"/>
        <v>0</v>
      </c>
      <c r="AD31" s="88"/>
      <c r="AE31" s="88"/>
      <c r="AF31" s="88">
        <v>0</v>
      </c>
      <c r="AG31" s="88"/>
      <c r="AH31" s="88">
        <f t="shared" si="14"/>
        <v>0</v>
      </c>
      <c r="AI31" s="88"/>
      <c r="AJ31" s="88"/>
      <c r="AK31" s="88">
        <v>0</v>
      </c>
      <c r="AL31" s="88"/>
      <c r="AM31" s="88">
        <f t="shared" si="15"/>
        <v>0</v>
      </c>
      <c r="AN31" s="88"/>
      <c r="AO31" s="88"/>
      <c r="AP31" s="88">
        <v>0</v>
      </c>
      <c r="AQ31" s="88"/>
      <c r="AR31" s="88">
        <f t="shared" si="16"/>
        <v>0.50455541000000004</v>
      </c>
      <c r="AS31" s="88"/>
      <c r="AT31" s="88"/>
      <c r="AU31" s="88">
        <v>0.50455541000000004</v>
      </c>
      <c r="AV31" s="88"/>
      <c r="AW31" s="88">
        <f t="shared" si="17"/>
        <v>0</v>
      </c>
      <c r="AX31" s="88"/>
      <c r="AY31" s="88"/>
      <c r="AZ31" s="88">
        <v>0</v>
      </c>
      <c r="BA31" s="88"/>
      <c r="BB31" s="88">
        <f t="shared" si="18"/>
        <v>0</v>
      </c>
      <c r="BC31" s="88"/>
      <c r="BD31" s="88"/>
      <c r="BE31" s="88">
        <v>0</v>
      </c>
      <c r="BF31" s="88"/>
      <c r="BG31" s="88">
        <f t="shared" si="19"/>
        <v>0</v>
      </c>
      <c r="BH31" s="88"/>
      <c r="BI31" s="88"/>
      <c r="BJ31" s="88">
        <v>0</v>
      </c>
      <c r="BK31" s="88"/>
      <c r="BL31" s="88"/>
      <c r="BM31" s="88"/>
      <c r="BN31" s="88"/>
      <c r="BO31" s="88"/>
      <c r="BP31" s="88"/>
      <c r="BQ31" s="88">
        <f t="shared" si="20"/>
        <v>0</v>
      </c>
      <c r="BR31" s="88"/>
      <c r="BS31" s="88"/>
      <c r="BT31" s="88">
        <f t="shared" si="21"/>
        <v>0</v>
      </c>
      <c r="BU31" s="88"/>
      <c r="BV31" s="88">
        <f t="shared" si="22"/>
        <v>0.50455541000000004</v>
      </c>
      <c r="BW31" s="88"/>
      <c r="BX31" s="88"/>
      <c r="BY31" s="88">
        <f t="shared" si="23"/>
        <v>0.50455541000000004</v>
      </c>
      <c r="BZ31" s="88"/>
      <c r="CA31" s="7"/>
    </row>
    <row r="32" spans="1:79" ht="31.5" x14ac:dyDescent="0.25">
      <c r="A32" s="8" t="s">
        <v>402</v>
      </c>
      <c r="B32" s="79" t="s">
        <v>443</v>
      </c>
      <c r="C32" s="83" t="s">
        <v>444</v>
      </c>
      <c r="D32" s="7" t="s">
        <v>404</v>
      </c>
      <c r="E32" s="80">
        <v>2026</v>
      </c>
      <c r="F32" s="80">
        <v>2026</v>
      </c>
      <c r="G32" s="80">
        <f t="shared" si="10"/>
        <v>2026</v>
      </c>
      <c r="H32" s="88">
        <f t="shared" si="24"/>
        <v>0</v>
      </c>
      <c r="I32" s="88">
        <v>0</v>
      </c>
      <c r="J32" s="88"/>
      <c r="K32" s="88">
        <f t="shared" si="25"/>
        <v>0.75</v>
      </c>
      <c r="L32" s="88">
        <v>0.75</v>
      </c>
      <c r="M32" s="88"/>
      <c r="N32" s="88">
        <v>0</v>
      </c>
      <c r="O32" s="88">
        <v>0</v>
      </c>
      <c r="P32" s="88">
        <v>0.82762049999999998</v>
      </c>
      <c r="Q32" s="88">
        <f t="shared" si="26"/>
        <v>0</v>
      </c>
      <c r="R32" s="88">
        <f t="shared" si="27"/>
        <v>0.82762049999999998</v>
      </c>
      <c r="S32" s="88">
        <f t="shared" si="11"/>
        <v>0</v>
      </c>
      <c r="T32" s="88"/>
      <c r="U32" s="88"/>
      <c r="V32" s="88">
        <v>0</v>
      </c>
      <c r="W32" s="88"/>
      <c r="X32" s="88">
        <f t="shared" si="12"/>
        <v>0</v>
      </c>
      <c r="Y32" s="88"/>
      <c r="Z32" s="88"/>
      <c r="AA32" s="88">
        <v>0</v>
      </c>
      <c r="AB32" s="88"/>
      <c r="AC32" s="88">
        <f t="shared" si="13"/>
        <v>0</v>
      </c>
      <c r="AD32" s="88"/>
      <c r="AE32" s="88"/>
      <c r="AF32" s="88"/>
      <c r="AG32" s="88"/>
      <c r="AH32" s="88">
        <f t="shared" si="14"/>
        <v>0</v>
      </c>
      <c r="AI32" s="88"/>
      <c r="AJ32" s="88"/>
      <c r="AK32" s="88">
        <v>0</v>
      </c>
      <c r="AL32" s="88"/>
      <c r="AM32" s="88">
        <f t="shared" si="15"/>
        <v>0</v>
      </c>
      <c r="AN32" s="88"/>
      <c r="AO32" s="88"/>
      <c r="AP32" s="88">
        <v>0</v>
      </c>
      <c r="AQ32" s="88"/>
      <c r="AR32" s="88">
        <f t="shared" si="16"/>
        <v>0.82762049999999998</v>
      </c>
      <c r="AS32" s="88"/>
      <c r="AT32" s="88"/>
      <c r="AU32" s="88">
        <v>0.82762049999999998</v>
      </c>
      <c r="AV32" s="88"/>
      <c r="AW32" s="88">
        <f t="shared" si="17"/>
        <v>0</v>
      </c>
      <c r="AX32" s="88"/>
      <c r="AY32" s="88"/>
      <c r="AZ32" s="88">
        <v>0</v>
      </c>
      <c r="BA32" s="88"/>
      <c r="BB32" s="88">
        <f t="shared" si="18"/>
        <v>0</v>
      </c>
      <c r="BC32" s="88"/>
      <c r="BD32" s="88"/>
      <c r="BE32" s="88">
        <v>0</v>
      </c>
      <c r="BF32" s="88"/>
      <c r="BG32" s="88">
        <f>SUM(BH32:BK32)</f>
        <v>0</v>
      </c>
      <c r="BH32" s="88"/>
      <c r="BI32" s="88"/>
      <c r="BJ32" s="88">
        <v>0</v>
      </c>
      <c r="BK32" s="88"/>
      <c r="BL32" s="88"/>
      <c r="BM32" s="88"/>
      <c r="BN32" s="88"/>
      <c r="BO32" s="88"/>
      <c r="BP32" s="88"/>
      <c r="BQ32" s="88">
        <f t="shared" si="20"/>
        <v>0</v>
      </c>
      <c r="BR32" s="88"/>
      <c r="BS32" s="88"/>
      <c r="BT32" s="88">
        <f t="shared" si="21"/>
        <v>0</v>
      </c>
      <c r="BU32" s="88"/>
      <c r="BV32" s="88">
        <f t="shared" si="22"/>
        <v>0.82762049999999998</v>
      </c>
      <c r="BW32" s="88"/>
      <c r="BX32" s="88"/>
      <c r="BY32" s="88">
        <f t="shared" si="23"/>
        <v>0.82762049999999998</v>
      </c>
      <c r="BZ32" s="88"/>
      <c r="CA32" s="7"/>
    </row>
    <row r="33" spans="1:79" ht="31.5" x14ac:dyDescent="0.25">
      <c r="A33" s="8" t="s">
        <v>381</v>
      </c>
      <c r="B33" s="78" t="s">
        <v>395</v>
      </c>
      <c r="C33" s="82" t="s">
        <v>403</v>
      </c>
      <c r="D33" s="7"/>
      <c r="E33" s="80"/>
      <c r="F33" s="80"/>
      <c r="G33" s="80"/>
      <c r="H33" s="88">
        <f>H34</f>
        <v>0</v>
      </c>
      <c r="I33" s="88">
        <f t="shared" ref="I33:BT34" si="28">I34</f>
        <v>0</v>
      </c>
      <c r="J33" s="88"/>
      <c r="K33" s="88">
        <f t="shared" si="28"/>
        <v>20.740046249999999</v>
      </c>
      <c r="L33" s="88">
        <f t="shared" si="28"/>
        <v>20.740046249999999</v>
      </c>
      <c r="M33" s="88"/>
      <c r="N33" s="88">
        <f t="shared" si="28"/>
        <v>0</v>
      </c>
      <c r="O33" s="88">
        <f t="shared" si="28"/>
        <v>0</v>
      </c>
      <c r="P33" s="88">
        <f t="shared" si="28"/>
        <v>22.00357005</v>
      </c>
      <c r="Q33" s="88">
        <f t="shared" si="28"/>
        <v>0</v>
      </c>
      <c r="R33" s="88">
        <f t="shared" si="28"/>
        <v>22.00357005</v>
      </c>
      <c r="S33" s="88">
        <f t="shared" si="28"/>
        <v>0</v>
      </c>
      <c r="T33" s="88"/>
      <c r="U33" s="88"/>
      <c r="V33" s="88">
        <f t="shared" si="28"/>
        <v>0</v>
      </c>
      <c r="W33" s="88"/>
      <c r="X33" s="88">
        <f t="shared" si="28"/>
        <v>0</v>
      </c>
      <c r="Y33" s="88"/>
      <c r="Z33" s="88"/>
      <c r="AA33" s="88">
        <f t="shared" si="28"/>
        <v>0</v>
      </c>
      <c r="AB33" s="88"/>
      <c r="AC33" s="88">
        <f t="shared" si="28"/>
        <v>0</v>
      </c>
      <c r="AD33" s="88"/>
      <c r="AE33" s="88"/>
      <c r="AF33" s="88">
        <f t="shared" si="28"/>
        <v>0</v>
      </c>
      <c r="AG33" s="88"/>
      <c r="AH33" s="88">
        <f t="shared" si="28"/>
        <v>0</v>
      </c>
      <c r="AI33" s="88"/>
      <c r="AJ33" s="88"/>
      <c r="AK33" s="88">
        <f t="shared" si="28"/>
        <v>0</v>
      </c>
      <c r="AL33" s="88"/>
      <c r="AM33" s="88">
        <f t="shared" si="28"/>
        <v>0</v>
      </c>
      <c r="AN33" s="88"/>
      <c r="AO33" s="88"/>
      <c r="AP33" s="88">
        <f t="shared" si="28"/>
        <v>0</v>
      </c>
      <c r="AQ33" s="88"/>
      <c r="AR33" s="88">
        <f t="shared" si="28"/>
        <v>7.1257255300000004</v>
      </c>
      <c r="AS33" s="88"/>
      <c r="AT33" s="88"/>
      <c r="AU33" s="88">
        <f t="shared" si="28"/>
        <v>7.1257255300000004</v>
      </c>
      <c r="AV33" s="88"/>
      <c r="AW33" s="88">
        <f t="shared" si="28"/>
        <v>0</v>
      </c>
      <c r="AX33" s="88"/>
      <c r="AY33" s="88"/>
      <c r="AZ33" s="88">
        <f t="shared" si="28"/>
        <v>0</v>
      </c>
      <c r="BA33" s="88"/>
      <c r="BB33" s="88">
        <f t="shared" si="28"/>
        <v>7.3317744500000002</v>
      </c>
      <c r="BC33" s="88"/>
      <c r="BD33" s="88"/>
      <c r="BE33" s="88">
        <f t="shared" si="28"/>
        <v>7.3317744500000002</v>
      </c>
      <c r="BF33" s="88"/>
      <c r="BG33" s="88">
        <f>BG34</f>
        <v>7.5460700699999999</v>
      </c>
      <c r="BH33" s="88"/>
      <c r="BI33" s="88"/>
      <c r="BJ33" s="88">
        <f t="shared" si="28"/>
        <v>7.5460700699999999</v>
      </c>
      <c r="BK33" s="88"/>
      <c r="BL33" s="88">
        <f t="shared" si="28"/>
        <v>0</v>
      </c>
      <c r="BM33" s="88"/>
      <c r="BN33" s="88"/>
      <c r="BO33" s="88">
        <f t="shared" si="28"/>
        <v>0</v>
      </c>
      <c r="BP33" s="88"/>
      <c r="BQ33" s="88">
        <f t="shared" si="28"/>
        <v>0</v>
      </c>
      <c r="BR33" s="88"/>
      <c r="BS33" s="88"/>
      <c r="BT33" s="88">
        <f t="shared" si="28"/>
        <v>0</v>
      </c>
      <c r="BU33" s="88"/>
      <c r="BV33" s="88">
        <f t="shared" ref="BV33:BY34" si="29">BV34</f>
        <v>22.00357005</v>
      </c>
      <c r="BW33" s="88"/>
      <c r="BX33" s="88"/>
      <c r="BY33" s="88">
        <f t="shared" si="29"/>
        <v>22.00357005</v>
      </c>
      <c r="BZ33" s="88"/>
      <c r="CA33" s="7"/>
    </row>
    <row r="34" spans="1:79" ht="47.25" x14ac:dyDescent="0.25">
      <c r="A34" s="8" t="s">
        <v>253</v>
      </c>
      <c r="B34" s="78" t="s">
        <v>394</v>
      </c>
      <c r="C34" s="82" t="s">
        <v>403</v>
      </c>
      <c r="D34" s="7"/>
      <c r="E34" s="80"/>
      <c r="F34" s="80"/>
      <c r="G34" s="80"/>
      <c r="H34" s="88">
        <f>H35</f>
        <v>0</v>
      </c>
      <c r="I34" s="88">
        <f t="shared" si="28"/>
        <v>0</v>
      </c>
      <c r="J34" s="88"/>
      <c r="K34" s="88">
        <f t="shared" si="28"/>
        <v>20.740046249999999</v>
      </c>
      <c r="L34" s="88">
        <f t="shared" si="28"/>
        <v>20.740046249999999</v>
      </c>
      <c r="M34" s="88"/>
      <c r="N34" s="88">
        <f t="shared" si="28"/>
        <v>0</v>
      </c>
      <c r="O34" s="88">
        <f t="shared" si="28"/>
        <v>0</v>
      </c>
      <c r="P34" s="88">
        <f t="shared" si="28"/>
        <v>22.00357005</v>
      </c>
      <c r="Q34" s="88">
        <f t="shared" si="28"/>
        <v>0</v>
      </c>
      <c r="R34" s="88">
        <f t="shared" si="28"/>
        <v>22.00357005</v>
      </c>
      <c r="S34" s="88">
        <f t="shared" si="28"/>
        <v>0</v>
      </c>
      <c r="T34" s="88"/>
      <c r="U34" s="88"/>
      <c r="V34" s="88">
        <f t="shared" si="28"/>
        <v>0</v>
      </c>
      <c r="W34" s="88"/>
      <c r="X34" s="88">
        <f t="shared" si="28"/>
        <v>0</v>
      </c>
      <c r="Y34" s="88"/>
      <c r="Z34" s="88"/>
      <c r="AA34" s="88">
        <f t="shared" si="28"/>
        <v>0</v>
      </c>
      <c r="AB34" s="88"/>
      <c r="AC34" s="88">
        <f t="shared" si="28"/>
        <v>0</v>
      </c>
      <c r="AD34" s="88"/>
      <c r="AE34" s="88"/>
      <c r="AF34" s="88">
        <f t="shared" si="28"/>
        <v>0</v>
      </c>
      <c r="AG34" s="88"/>
      <c r="AH34" s="88">
        <f t="shared" si="28"/>
        <v>0</v>
      </c>
      <c r="AI34" s="88"/>
      <c r="AJ34" s="88"/>
      <c r="AK34" s="88">
        <f t="shared" si="28"/>
        <v>0</v>
      </c>
      <c r="AL34" s="88"/>
      <c r="AM34" s="88">
        <f t="shared" si="28"/>
        <v>0</v>
      </c>
      <c r="AN34" s="88"/>
      <c r="AO34" s="88"/>
      <c r="AP34" s="88">
        <f t="shared" si="28"/>
        <v>0</v>
      </c>
      <c r="AQ34" s="88"/>
      <c r="AR34" s="88">
        <f t="shared" si="28"/>
        <v>7.1257255300000004</v>
      </c>
      <c r="AS34" s="88"/>
      <c r="AT34" s="88"/>
      <c r="AU34" s="88">
        <f t="shared" si="28"/>
        <v>7.1257255300000004</v>
      </c>
      <c r="AV34" s="88"/>
      <c r="AW34" s="88">
        <f t="shared" si="28"/>
        <v>0</v>
      </c>
      <c r="AX34" s="88"/>
      <c r="AY34" s="88"/>
      <c r="AZ34" s="88">
        <f t="shared" si="28"/>
        <v>0</v>
      </c>
      <c r="BA34" s="88"/>
      <c r="BB34" s="88">
        <f t="shared" si="28"/>
        <v>7.3317744500000002</v>
      </c>
      <c r="BC34" s="88"/>
      <c r="BD34" s="88"/>
      <c r="BE34" s="88">
        <f t="shared" si="28"/>
        <v>7.3317744500000002</v>
      </c>
      <c r="BF34" s="88"/>
      <c r="BG34" s="88">
        <f t="shared" si="28"/>
        <v>7.5460700699999999</v>
      </c>
      <c r="BH34" s="88"/>
      <c r="BI34" s="88"/>
      <c r="BJ34" s="88">
        <f t="shared" si="28"/>
        <v>7.5460700699999999</v>
      </c>
      <c r="BK34" s="88"/>
      <c r="BL34" s="88">
        <f t="shared" si="28"/>
        <v>0</v>
      </c>
      <c r="BM34" s="88"/>
      <c r="BN34" s="88"/>
      <c r="BO34" s="88">
        <f t="shared" si="28"/>
        <v>0</v>
      </c>
      <c r="BP34" s="88"/>
      <c r="BQ34" s="88">
        <f t="shared" si="28"/>
        <v>0</v>
      </c>
      <c r="BR34" s="88"/>
      <c r="BS34" s="88"/>
      <c r="BT34" s="88">
        <f t="shared" si="28"/>
        <v>0</v>
      </c>
      <c r="BU34" s="88"/>
      <c r="BV34" s="88">
        <f t="shared" si="29"/>
        <v>22.00357005</v>
      </c>
      <c r="BW34" s="88"/>
      <c r="BX34" s="88"/>
      <c r="BY34" s="88">
        <f t="shared" si="29"/>
        <v>22.00357005</v>
      </c>
      <c r="BZ34" s="88"/>
      <c r="CA34" s="7"/>
    </row>
    <row r="35" spans="1:79" ht="31.5" x14ac:dyDescent="0.25">
      <c r="A35" s="8" t="s">
        <v>399</v>
      </c>
      <c r="B35" s="79" t="s">
        <v>445</v>
      </c>
      <c r="C35" s="83" t="s">
        <v>446</v>
      </c>
      <c r="D35" s="7" t="s">
        <v>404</v>
      </c>
      <c r="E35" s="80">
        <v>2026</v>
      </c>
      <c r="F35" s="80">
        <v>2026</v>
      </c>
      <c r="G35" s="80">
        <f>F35</f>
        <v>2026</v>
      </c>
      <c r="H35" s="88">
        <f>I35</f>
        <v>0</v>
      </c>
      <c r="I35" s="88">
        <v>0</v>
      </c>
      <c r="J35" s="88"/>
      <c r="K35" s="88">
        <f>L35</f>
        <v>20.740046249999999</v>
      </c>
      <c r="L35" s="88">
        <v>20.740046249999999</v>
      </c>
      <c r="M35" s="88"/>
      <c r="N35" s="88">
        <v>0</v>
      </c>
      <c r="O35" s="88">
        <v>0</v>
      </c>
      <c r="P35" s="88">
        <v>22.00357005</v>
      </c>
      <c r="Q35" s="88">
        <f>O35</f>
        <v>0</v>
      </c>
      <c r="R35" s="88">
        <f>P35</f>
        <v>22.00357005</v>
      </c>
      <c r="S35" s="88">
        <f>SUM(T35:W35)</f>
        <v>0</v>
      </c>
      <c r="T35" s="88"/>
      <c r="U35" s="88"/>
      <c r="V35" s="88">
        <v>0</v>
      </c>
      <c r="W35" s="88"/>
      <c r="X35" s="88">
        <f>SUM(Y35:AB35)</f>
        <v>0</v>
      </c>
      <c r="Y35" s="88"/>
      <c r="Z35" s="88"/>
      <c r="AA35" s="88">
        <v>0</v>
      </c>
      <c r="AB35" s="88"/>
      <c r="AC35" s="88">
        <f>SUM(AD35:AG35)</f>
        <v>0</v>
      </c>
      <c r="AD35" s="88"/>
      <c r="AE35" s="88"/>
      <c r="AF35" s="88">
        <v>0</v>
      </c>
      <c r="AG35" s="88"/>
      <c r="AH35" s="88">
        <f>SUM(AI35:AL35)</f>
        <v>0</v>
      </c>
      <c r="AI35" s="88"/>
      <c r="AJ35" s="88"/>
      <c r="AK35" s="88">
        <v>0</v>
      </c>
      <c r="AL35" s="88"/>
      <c r="AM35" s="88">
        <f>SUM(AN35:AQ35)</f>
        <v>0</v>
      </c>
      <c r="AN35" s="88"/>
      <c r="AO35" s="88"/>
      <c r="AP35" s="88">
        <v>0</v>
      </c>
      <c r="AQ35" s="88"/>
      <c r="AR35" s="88">
        <f>SUM(AS35:AV35)</f>
        <v>7.1257255300000004</v>
      </c>
      <c r="AS35" s="88"/>
      <c r="AT35" s="88"/>
      <c r="AU35" s="88">
        <v>7.1257255300000004</v>
      </c>
      <c r="AV35" s="88"/>
      <c r="AW35" s="88">
        <f>SUM(AX35:BA35)</f>
        <v>0</v>
      </c>
      <c r="AX35" s="88"/>
      <c r="AY35" s="88"/>
      <c r="AZ35" s="88">
        <v>0</v>
      </c>
      <c r="BA35" s="88"/>
      <c r="BB35" s="88">
        <f>SUM(BC35:BF35)</f>
        <v>7.3317744500000002</v>
      </c>
      <c r="BC35" s="88"/>
      <c r="BD35" s="88"/>
      <c r="BE35" s="88">
        <v>7.3317744500000002</v>
      </c>
      <c r="BF35" s="88"/>
      <c r="BG35" s="88">
        <f>SUM(BH35:BK35)</f>
        <v>7.5460700699999999</v>
      </c>
      <c r="BH35" s="88"/>
      <c r="BI35" s="88"/>
      <c r="BJ35" s="88">
        <v>7.5460700699999999</v>
      </c>
      <c r="BK35" s="88"/>
      <c r="BL35" s="88">
        <f>SUM(BM35:BP35)</f>
        <v>0</v>
      </c>
      <c r="BM35" s="88"/>
      <c r="BN35" s="88"/>
      <c r="BO35" s="88"/>
      <c r="BP35" s="88"/>
      <c r="BQ35" s="88">
        <f>SUM(BR35:BU35)</f>
        <v>0</v>
      </c>
      <c r="BR35" s="88"/>
      <c r="BS35" s="88"/>
      <c r="BT35" s="88">
        <f>AZ35+AP35+AF35</f>
        <v>0</v>
      </c>
      <c r="BU35" s="88"/>
      <c r="BV35" s="88">
        <f t="shared" ref="BV35" si="30">SUM(BW35:BZ35)</f>
        <v>22.00357005</v>
      </c>
      <c r="BW35" s="88"/>
      <c r="BX35" s="88"/>
      <c r="BY35" s="88">
        <f>BJ35+BE35+AU35+AK35</f>
        <v>22.00357005</v>
      </c>
      <c r="BZ35" s="88"/>
      <c r="CA35" s="7"/>
    </row>
    <row r="36" spans="1:79" ht="31.5" x14ac:dyDescent="0.25">
      <c r="A36" s="87" t="s">
        <v>260</v>
      </c>
      <c r="B36" s="77" t="s">
        <v>385</v>
      </c>
      <c r="C36" s="77" t="s">
        <v>403</v>
      </c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BR36" s="86"/>
      <c r="BS36" s="86"/>
      <c r="BT36" s="86"/>
      <c r="BU36" s="86"/>
      <c r="BV36" s="86"/>
      <c r="BW36" s="86"/>
      <c r="BX36" s="86"/>
      <c r="BY36" s="86"/>
      <c r="BZ36" s="86"/>
      <c r="CA36" s="77"/>
    </row>
    <row r="38" spans="1:79" x14ac:dyDescent="0.25">
      <c r="BY38" s="90"/>
    </row>
  </sheetData>
  <mergeCells count="34">
    <mergeCell ref="H8:M8"/>
    <mergeCell ref="S8:AB8"/>
    <mergeCell ref="BQ9:BU9"/>
    <mergeCell ref="BV9:BZ9"/>
    <mergeCell ref="H9:J9"/>
    <mergeCell ref="K9:M9"/>
    <mergeCell ref="S9:W9"/>
    <mergeCell ref="X9:AB9"/>
    <mergeCell ref="AC9:AG9"/>
    <mergeCell ref="AH9:AL9"/>
    <mergeCell ref="N8:N10"/>
    <mergeCell ref="O8:P9"/>
    <mergeCell ref="Q8:R9"/>
    <mergeCell ref="A6:CA6"/>
    <mergeCell ref="A7:CA7"/>
    <mergeCell ref="A8:A10"/>
    <mergeCell ref="B8:B10"/>
    <mergeCell ref="C8:C10"/>
    <mergeCell ref="D8:D10"/>
    <mergeCell ref="E8:E10"/>
    <mergeCell ref="BG9:BK9"/>
    <mergeCell ref="BL9:BP9"/>
    <mergeCell ref="AC8:BZ8"/>
    <mergeCell ref="CA8:CA10"/>
    <mergeCell ref="AM9:AQ9"/>
    <mergeCell ref="AR9:AV9"/>
    <mergeCell ref="AW9:BA9"/>
    <mergeCell ref="BB9:BF9"/>
    <mergeCell ref="F8:G9"/>
    <mergeCell ref="A1:CA1"/>
    <mergeCell ref="A2:CA2"/>
    <mergeCell ref="A3:CA3"/>
    <mergeCell ref="A4:CA4"/>
    <mergeCell ref="A5:CA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17" fitToHeight="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4" tint="0.39997558519241921"/>
    <pageSetUpPr fitToPage="1"/>
  </sheetPr>
  <dimension ref="A1:AJ36"/>
  <sheetViews>
    <sheetView view="pageBreakPreview" topLeftCell="A7" zoomScale="70" zoomScaleNormal="70" zoomScaleSheetLayoutView="70" workbookViewId="0">
      <pane xSplit="2" ySplit="5" topLeftCell="T12" activePane="bottomRight" state="frozen"/>
      <selection activeCell="C21" sqref="C21"/>
      <selection pane="topRight" activeCell="C21" sqref="C21"/>
      <selection pane="bottomLeft" activeCell="C21" sqref="C21"/>
      <selection pane="bottomRight" activeCell="Y12" sqref="Y12"/>
    </sheetView>
  </sheetViews>
  <sheetFormatPr defaultColWidth="9" defaultRowHeight="15.75" x14ac:dyDescent="0.25"/>
  <cols>
    <col min="1" max="1" width="15.5" style="2" customWidth="1"/>
    <col min="2" max="2" width="43.875" style="2" customWidth="1"/>
    <col min="3" max="3" width="16.375" style="2" customWidth="1"/>
    <col min="4" max="4" width="7.625" style="2" customWidth="1"/>
    <col min="5" max="5" width="7.25" style="2" customWidth="1"/>
    <col min="6" max="6" width="14.125" style="2" customWidth="1"/>
    <col min="7" max="7" width="15.625" style="2" customWidth="1"/>
    <col min="8" max="8" width="16" style="2" customWidth="1"/>
    <col min="9" max="9" width="19" style="2" customWidth="1"/>
    <col min="10" max="10" width="16.5" style="2" customWidth="1"/>
    <col min="11" max="11" width="8.375" style="2" customWidth="1"/>
    <col min="12" max="12" width="7.5" style="1" customWidth="1"/>
    <col min="13" max="13" width="9.5" style="1" customWidth="1"/>
    <col min="14" max="14" width="8.75" style="1" customWidth="1"/>
    <col min="15" max="15" width="9.25" style="1" customWidth="1"/>
    <col min="16" max="16" width="7" style="1" customWidth="1"/>
    <col min="17" max="20" width="9.25" style="1" customWidth="1"/>
    <col min="21" max="21" width="17.25" style="1" customWidth="1"/>
    <col min="22" max="22" width="20" style="1" customWidth="1"/>
    <col min="23" max="23" width="16" style="1" customWidth="1"/>
    <col min="24" max="24" width="15.875" style="1" customWidth="1"/>
    <col min="25" max="34" width="16.625" style="1" customWidth="1"/>
    <col min="35" max="35" width="21.125" style="1" customWidth="1"/>
    <col min="36" max="36" width="7.25" customWidth="1"/>
    <col min="37" max="37" width="10.125" bestFit="1" customWidth="1"/>
  </cols>
  <sheetData>
    <row r="1" spans="1:36" s="2" customFormat="1" ht="18.75" x14ac:dyDescent="0.3">
      <c r="A1" s="151" t="s">
        <v>82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"/>
    </row>
    <row r="2" spans="1:36" s="2" customFormat="1" ht="18.75" x14ac:dyDescent="0.3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7"/>
    </row>
    <row r="3" spans="1:36" s="2" customFormat="1" ht="18.75" x14ac:dyDescent="0.25">
      <c r="A3" s="153" t="str">
        <f>'1'!A3:CA3</f>
        <v>Субъект электроэнергетики: Обособленное подразделение "АтомЭнергоСбыт" Тверь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8"/>
    </row>
    <row r="4" spans="1:36" s="2" customFormat="1" ht="18.75" x14ac:dyDescent="0.3">
      <c r="A4" s="150" t="str">
        <f>'1'!A4:CA4</f>
        <v>ОГРН: 1027700050278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"/>
    </row>
    <row r="5" spans="1:36" s="2" customFormat="1" ht="18.75" x14ac:dyDescent="0.3">
      <c r="A5" s="150" t="str">
        <f>'1'!A5:CA5</f>
        <v>Год раскрытия информации: 2025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9"/>
    </row>
    <row r="6" spans="1:36" s="2" customFormat="1" ht="18.75" x14ac:dyDescent="0.3">
      <c r="A6" s="150" t="str">
        <f>'1'!A6:CA6</f>
        <v>Утвержденные плановые значения показателей приведены в соответствии с:  Приказом Главного управления "Региональная энергетическая комиссия" Тверской области №140-нп от 30.10.2024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20"/>
    </row>
    <row r="7" spans="1:36" s="6" customFormat="1" ht="15.75" customHeight="1" x14ac:dyDescent="0.25">
      <c r="A7" s="148"/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</row>
    <row r="8" spans="1:36" s="2" customFormat="1" ht="52.15" customHeight="1" x14ac:dyDescent="0.25">
      <c r="A8" s="128" t="s">
        <v>61</v>
      </c>
      <c r="B8" s="128" t="s">
        <v>65</v>
      </c>
      <c r="C8" s="128" t="s">
        <v>62</v>
      </c>
      <c r="D8" s="130" t="s">
        <v>83</v>
      </c>
      <c r="E8" s="130" t="s">
        <v>1</v>
      </c>
      <c r="F8" s="129" t="s">
        <v>63</v>
      </c>
      <c r="G8" s="129"/>
      <c r="H8" s="147" t="s">
        <v>84</v>
      </c>
      <c r="I8" s="147"/>
      <c r="J8" s="149" t="s">
        <v>104</v>
      </c>
      <c r="K8" s="128" t="s">
        <v>85</v>
      </c>
      <c r="L8" s="129"/>
      <c r="M8" s="129"/>
      <c r="N8" s="129"/>
      <c r="O8" s="129"/>
      <c r="P8" s="129"/>
      <c r="Q8" s="129"/>
      <c r="R8" s="129"/>
      <c r="S8" s="129"/>
      <c r="T8" s="129"/>
      <c r="U8" s="128" t="s">
        <v>86</v>
      </c>
      <c r="V8" s="129"/>
      <c r="W8" s="128" t="s">
        <v>107</v>
      </c>
      <c r="X8" s="129"/>
      <c r="Y8" s="128" t="s">
        <v>87</v>
      </c>
      <c r="Z8" s="129"/>
      <c r="AA8" s="129"/>
      <c r="AB8" s="129"/>
      <c r="AC8" s="129"/>
      <c r="AD8" s="129"/>
      <c r="AE8" s="129"/>
      <c r="AF8" s="129"/>
      <c r="AG8" s="129"/>
      <c r="AH8" s="129"/>
      <c r="AI8" s="129" t="s">
        <v>66</v>
      </c>
      <c r="AJ8" s="1"/>
    </row>
    <row r="9" spans="1:36" s="2" customFormat="1" ht="42" customHeight="1" x14ac:dyDescent="0.25">
      <c r="A9" s="129"/>
      <c r="B9" s="129"/>
      <c r="C9" s="129"/>
      <c r="D9" s="130"/>
      <c r="E9" s="130"/>
      <c r="F9" s="129"/>
      <c r="G9" s="129"/>
      <c r="H9" s="147"/>
      <c r="I9" s="147"/>
      <c r="J9" s="147"/>
      <c r="K9" s="129" t="s">
        <v>5</v>
      </c>
      <c r="L9" s="129"/>
      <c r="M9" s="129"/>
      <c r="N9" s="129"/>
      <c r="O9" s="129"/>
      <c r="P9" s="129" t="s">
        <v>88</v>
      </c>
      <c r="Q9" s="129"/>
      <c r="R9" s="129"/>
      <c r="S9" s="129"/>
      <c r="T9" s="129"/>
      <c r="U9" s="128" t="s">
        <v>105</v>
      </c>
      <c r="V9" s="128" t="s">
        <v>106</v>
      </c>
      <c r="W9" s="129"/>
      <c r="X9" s="129"/>
      <c r="Y9" s="145" t="s">
        <v>108</v>
      </c>
      <c r="Z9" s="146"/>
      <c r="AA9" s="145" t="s">
        <v>110</v>
      </c>
      <c r="AB9" s="146"/>
      <c r="AC9" s="145" t="s">
        <v>111</v>
      </c>
      <c r="AD9" s="146"/>
      <c r="AE9" s="145" t="s">
        <v>208</v>
      </c>
      <c r="AF9" s="146"/>
      <c r="AG9" s="129" t="s">
        <v>7</v>
      </c>
      <c r="AH9" s="147" t="s">
        <v>89</v>
      </c>
      <c r="AI9" s="129"/>
      <c r="AJ9" s="1"/>
    </row>
    <row r="10" spans="1:36" s="2" customFormat="1" ht="135" customHeight="1" x14ac:dyDescent="0.25">
      <c r="A10" s="129"/>
      <c r="B10" s="129"/>
      <c r="C10" s="129"/>
      <c r="D10" s="130"/>
      <c r="E10" s="130"/>
      <c r="F10" s="15" t="s">
        <v>5</v>
      </c>
      <c r="G10" s="15" t="s">
        <v>6</v>
      </c>
      <c r="H10" s="21" t="s">
        <v>9</v>
      </c>
      <c r="I10" s="21" t="s">
        <v>6</v>
      </c>
      <c r="J10" s="147"/>
      <c r="K10" s="16" t="s">
        <v>90</v>
      </c>
      <c r="L10" s="16" t="s">
        <v>91</v>
      </c>
      <c r="M10" s="16" t="s">
        <v>92</v>
      </c>
      <c r="N10" s="22" t="s">
        <v>93</v>
      </c>
      <c r="O10" s="22" t="s">
        <v>94</v>
      </c>
      <c r="P10" s="16" t="s">
        <v>90</v>
      </c>
      <c r="Q10" s="16" t="s">
        <v>91</v>
      </c>
      <c r="R10" s="16" t="s">
        <v>92</v>
      </c>
      <c r="S10" s="22" t="s">
        <v>93</v>
      </c>
      <c r="T10" s="22" t="s">
        <v>94</v>
      </c>
      <c r="U10" s="128"/>
      <c r="V10" s="128"/>
      <c r="W10" s="14" t="s">
        <v>95</v>
      </c>
      <c r="X10" s="15" t="s">
        <v>96</v>
      </c>
      <c r="Y10" s="14" t="s">
        <v>109</v>
      </c>
      <c r="Z10" s="14" t="s">
        <v>97</v>
      </c>
      <c r="AA10" s="15" t="s">
        <v>109</v>
      </c>
      <c r="AB10" s="14" t="s">
        <v>97</v>
      </c>
      <c r="AC10" s="15" t="s">
        <v>109</v>
      </c>
      <c r="AD10" s="14" t="s">
        <v>97</v>
      </c>
      <c r="AE10" s="73" t="s">
        <v>5</v>
      </c>
      <c r="AF10" s="14" t="s">
        <v>97</v>
      </c>
      <c r="AG10" s="129"/>
      <c r="AH10" s="147"/>
      <c r="AI10" s="129"/>
      <c r="AJ10" s="1"/>
    </row>
    <row r="11" spans="1:36" s="27" customFormat="1" ht="19.5" customHeight="1" x14ac:dyDescent="0.25">
      <c r="A11" s="23">
        <v>1</v>
      </c>
      <c r="B11" s="23">
        <v>2</v>
      </c>
      <c r="C11" s="23">
        <v>3</v>
      </c>
      <c r="D11" s="23">
        <v>4</v>
      </c>
      <c r="E11" s="23">
        <v>5</v>
      </c>
      <c r="F11" s="23">
        <v>6</v>
      </c>
      <c r="G11" s="23">
        <v>7</v>
      </c>
      <c r="H11" s="23">
        <v>8</v>
      </c>
      <c r="I11" s="23">
        <v>9</v>
      </c>
      <c r="J11" s="23">
        <v>10</v>
      </c>
      <c r="K11" s="23">
        <v>11</v>
      </c>
      <c r="L11" s="23">
        <v>12</v>
      </c>
      <c r="M11" s="23">
        <v>13</v>
      </c>
      <c r="N11" s="23">
        <v>14</v>
      </c>
      <c r="O11" s="23">
        <v>15</v>
      </c>
      <c r="P11" s="23">
        <v>16</v>
      </c>
      <c r="Q11" s="23">
        <v>17</v>
      </c>
      <c r="R11" s="23">
        <v>18</v>
      </c>
      <c r="S11" s="23">
        <v>19</v>
      </c>
      <c r="T11" s="23">
        <v>20</v>
      </c>
      <c r="U11" s="24">
        <v>21</v>
      </c>
      <c r="V11" s="24">
        <v>22</v>
      </c>
      <c r="W11" s="24">
        <v>23</v>
      </c>
      <c r="X11" s="25">
        <v>24</v>
      </c>
      <c r="Y11" s="26" t="s">
        <v>98</v>
      </c>
      <c r="Z11" s="26" t="s">
        <v>99</v>
      </c>
      <c r="AA11" s="26" t="s">
        <v>100</v>
      </c>
      <c r="AB11" s="26" t="s">
        <v>101</v>
      </c>
      <c r="AC11" s="26" t="s">
        <v>102</v>
      </c>
      <c r="AD11" s="26" t="s">
        <v>103</v>
      </c>
      <c r="AE11" s="26" t="s">
        <v>209</v>
      </c>
      <c r="AF11" s="26" t="s">
        <v>210</v>
      </c>
      <c r="AG11" s="24">
        <v>26</v>
      </c>
      <c r="AH11" s="24">
        <v>27</v>
      </c>
      <c r="AI11" s="24">
        <v>28</v>
      </c>
    </row>
    <row r="12" spans="1:36" ht="31.5" x14ac:dyDescent="0.25">
      <c r="A12" s="77"/>
      <c r="B12" s="77" t="str">
        <f>'1'!B12</f>
        <v>ВСЕГО по инвестиционной программе, в том числе:</v>
      </c>
      <c r="C12" s="77"/>
      <c r="D12" s="77"/>
      <c r="E12" s="77"/>
      <c r="F12" s="77"/>
      <c r="G12" s="77"/>
      <c r="H12" s="86">
        <f t="shared" ref="H12:I12" si="0">H13+H16+H17+H18+H36</f>
        <v>356.86691667000002</v>
      </c>
      <c r="I12" s="86">
        <f t="shared" si="0"/>
        <v>597.80953314999999</v>
      </c>
      <c r="J12" s="86">
        <f t="shared" ref="J12:O12" si="1">J13+J16+J17+J18+J36</f>
        <v>0</v>
      </c>
      <c r="K12" s="86">
        <f>SUM(L12:O12)</f>
        <v>388.92083000000002</v>
      </c>
      <c r="L12" s="86">
        <f t="shared" si="1"/>
        <v>0</v>
      </c>
      <c r="M12" s="86">
        <f t="shared" si="1"/>
        <v>0</v>
      </c>
      <c r="N12" s="86">
        <f t="shared" si="1"/>
        <v>302.99385000000001</v>
      </c>
      <c r="O12" s="86">
        <f t="shared" si="1"/>
        <v>85.92698</v>
      </c>
      <c r="P12" s="86">
        <f t="shared" ref="P12:P35" si="2">SUM(Q12:T12)</f>
        <v>620.35165681000001</v>
      </c>
      <c r="Q12" s="86">
        <f t="shared" ref="Q12:T12" si="3">Q13+Q16+Q17+Q18+Q36</f>
        <v>0.67968527000000001</v>
      </c>
      <c r="R12" s="86">
        <f t="shared" si="3"/>
        <v>112.95081266000001</v>
      </c>
      <c r="S12" s="86">
        <f t="shared" si="3"/>
        <v>484.03179012999999</v>
      </c>
      <c r="T12" s="86">
        <f t="shared" si="3"/>
        <v>22.68936875</v>
      </c>
      <c r="U12" s="86">
        <f t="shared" ref="U12:AH12" si="4">U13+U16+U17+U18+U36</f>
        <v>388.92083000000002</v>
      </c>
      <c r="V12" s="86">
        <f t="shared" si="4"/>
        <v>620.35165681000001</v>
      </c>
      <c r="W12" s="86">
        <f t="shared" si="4"/>
        <v>0</v>
      </c>
      <c r="X12" s="86">
        <f t="shared" si="4"/>
        <v>0</v>
      </c>
      <c r="Y12" s="86">
        <f t="shared" si="4"/>
        <v>124.42759166666667</v>
      </c>
      <c r="Z12" s="86">
        <f t="shared" si="4"/>
        <v>124.41850606</v>
      </c>
      <c r="AA12" s="86">
        <f t="shared" si="4"/>
        <v>129.65355</v>
      </c>
      <c r="AB12" s="86">
        <f t="shared" si="4"/>
        <v>158.26927347</v>
      </c>
      <c r="AC12" s="86">
        <f t="shared" si="4"/>
        <v>134.83969166666665</v>
      </c>
      <c r="AD12" s="86">
        <f t="shared" si="4"/>
        <v>166.41150072000002</v>
      </c>
      <c r="AE12" s="86">
        <f t="shared" si="4"/>
        <v>171.25237655999999</v>
      </c>
      <c r="AF12" s="86">
        <f t="shared" si="4"/>
        <v>0</v>
      </c>
      <c r="AG12" s="86">
        <f t="shared" si="4"/>
        <v>388.92083333333335</v>
      </c>
      <c r="AH12" s="86">
        <f t="shared" si="4"/>
        <v>620.35165681000001</v>
      </c>
      <c r="AI12" s="86"/>
    </row>
    <row r="13" spans="1:36" ht="47.25" x14ac:dyDescent="0.25">
      <c r="A13" s="87" t="str">
        <f>'1'!A13</f>
        <v>1</v>
      </c>
      <c r="B13" s="77" t="str">
        <f>'1'!B13</f>
        <v>Развитие и модернизация учета электрической энергии (мощности), всего, в том числе:</v>
      </c>
      <c r="C13" s="77" t="str">
        <f>'1'!C13</f>
        <v>Г</v>
      </c>
      <c r="D13" s="77"/>
      <c r="E13" s="77"/>
      <c r="F13" s="77"/>
      <c r="G13" s="77"/>
      <c r="H13" s="86">
        <f t="shared" ref="H13:I13" si="5">SUM(H14:H15)</f>
        <v>356.86691667000002</v>
      </c>
      <c r="I13" s="86">
        <f t="shared" si="5"/>
        <v>513.34903930999997</v>
      </c>
      <c r="J13" s="86">
        <f t="shared" ref="J13:O13" si="6">SUM(J14:J15)</f>
        <v>0</v>
      </c>
      <c r="K13" s="86">
        <f>SUM(L13:O13)</f>
        <v>388.92083000000002</v>
      </c>
      <c r="L13" s="86">
        <f t="shared" si="6"/>
        <v>0</v>
      </c>
      <c r="M13" s="86">
        <f t="shared" si="6"/>
        <v>0</v>
      </c>
      <c r="N13" s="86">
        <f t="shared" si="6"/>
        <v>302.99385000000001</v>
      </c>
      <c r="O13" s="86">
        <f t="shared" si="6"/>
        <v>85.92698</v>
      </c>
      <c r="P13" s="86">
        <f>SUM(Q13:T13)</f>
        <v>529.16473718999998</v>
      </c>
      <c r="Q13" s="86">
        <f>SUM(Q14:Q15)</f>
        <v>0.67968527000000001</v>
      </c>
      <c r="R13" s="86">
        <f t="shared" ref="R13:T13" si="7">SUM(R14:R15)</f>
        <v>112.95081266000001</v>
      </c>
      <c r="S13" s="86">
        <f t="shared" si="7"/>
        <v>414.84844055999997</v>
      </c>
      <c r="T13" s="86">
        <f t="shared" si="7"/>
        <v>0.68579869999999987</v>
      </c>
      <c r="U13" s="86">
        <f t="shared" ref="U13:AH13" si="8">SUM(U14:U15)</f>
        <v>388.92083000000002</v>
      </c>
      <c r="V13" s="86">
        <f t="shared" si="8"/>
        <v>529.16473718999998</v>
      </c>
      <c r="W13" s="86">
        <f t="shared" si="8"/>
        <v>0</v>
      </c>
      <c r="X13" s="86">
        <f t="shared" si="8"/>
        <v>0</v>
      </c>
      <c r="Y13" s="86">
        <f t="shared" si="8"/>
        <v>124.42759166666667</v>
      </c>
      <c r="Z13" s="86">
        <f t="shared" si="8"/>
        <v>124.41850606</v>
      </c>
      <c r="AA13" s="86">
        <f t="shared" si="8"/>
        <v>129.65355</v>
      </c>
      <c r="AB13" s="86">
        <f t="shared" si="8"/>
        <v>129.64989052000001</v>
      </c>
      <c r="AC13" s="86">
        <f t="shared" si="8"/>
        <v>134.83969166666665</v>
      </c>
      <c r="AD13" s="86">
        <f t="shared" si="8"/>
        <v>134.83985000000001</v>
      </c>
      <c r="AE13" s="86">
        <f t="shared" si="8"/>
        <v>140.25649060999999</v>
      </c>
      <c r="AF13" s="86">
        <f t="shared" si="8"/>
        <v>0</v>
      </c>
      <c r="AG13" s="86">
        <f t="shared" si="8"/>
        <v>388.92083333333335</v>
      </c>
      <c r="AH13" s="86">
        <f t="shared" si="8"/>
        <v>529.16473718999998</v>
      </c>
      <c r="AI13" s="86"/>
    </row>
    <row r="14" spans="1:36" x14ac:dyDescent="0.25">
      <c r="A14" s="8" t="str">
        <f>'1'!A14</f>
        <v>1.1</v>
      </c>
      <c r="B14" s="78" t="str">
        <f>'1'!B14</f>
        <v>Установка приборов учета, всего</v>
      </c>
      <c r="C14" s="82" t="str">
        <f>'1'!C14</f>
        <v>Г</v>
      </c>
      <c r="D14" s="7"/>
      <c r="E14" s="80"/>
      <c r="F14" s="80"/>
      <c r="G14" s="80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</row>
    <row r="15" spans="1:36" ht="31.5" x14ac:dyDescent="0.25">
      <c r="A15" s="8" t="str">
        <f>'1'!A15</f>
        <v>1.2</v>
      </c>
      <c r="B15" s="78" t="str">
        <f>'1'!B15</f>
        <v>Включение приборов учета в систему сбора и передачи данных, всего</v>
      </c>
      <c r="C15" s="83" t="str">
        <f>'1'!C15</f>
        <v xml:space="preserve"> P_ТАЭС.12</v>
      </c>
      <c r="D15" s="30" t="str">
        <f>'1'!D15</f>
        <v>Н</v>
      </c>
      <c r="E15" s="81">
        <f>'1'!E15</f>
        <v>2025</v>
      </c>
      <c r="F15" s="81">
        <f>'1'!F15</f>
        <v>2028</v>
      </c>
      <c r="G15" s="81">
        <f>'1'!G15</f>
        <v>2028</v>
      </c>
      <c r="H15" s="88">
        <f>ROUND('1'!I15/1.2,8)</f>
        <v>356.86691667000002</v>
      </c>
      <c r="I15" s="88">
        <v>513.34903930999997</v>
      </c>
      <c r="J15" s="89"/>
      <c r="K15" s="88">
        <f>SUM(L15:O15)</f>
        <v>388.92083000000002</v>
      </c>
      <c r="L15" s="88">
        <v>0</v>
      </c>
      <c r="M15" s="88">
        <v>0</v>
      </c>
      <c r="N15" s="88">
        <v>302.99385000000001</v>
      </c>
      <c r="O15" s="89">
        <v>85.92698</v>
      </c>
      <c r="P15" s="88">
        <f>SUM(Q15:T15)</f>
        <v>529.16473718999998</v>
      </c>
      <c r="Q15" s="88">
        <v>0.67968527000000001</v>
      </c>
      <c r="R15" s="88">
        <v>112.95081266000001</v>
      </c>
      <c r="S15" s="88">
        <v>414.84844055999997</v>
      </c>
      <c r="T15" s="88">
        <v>0.68579869999999987</v>
      </c>
      <c r="U15" s="88">
        <v>388.92083000000002</v>
      </c>
      <c r="V15" s="88">
        <f>P15</f>
        <v>529.16473718999998</v>
      </c>
      <c r="W15" s="88"/>
      <c r="X15" s="88"/>
      <c r="Y15" s="88">
        <v>124.42759166666667</v>
      </c>
      <c r="Z15" s="88">
        <v>124.41850606</v>
      </c>
      <c r="AA15" s="88">
        <v>129.65355</v>
      </c>
      <c r="AB15" s="88">
        <v>129.64989052000001</v>
      </c>
      <c r="AC15" s="88">
        <v>134.83969166666665</v>
      </c>
      <c r="AD15" s="88">
        <v>134.83985000000001</v>
      </c>
      <c r="AE15" s="88">
        <v>140.25649060999999</v>
      </c>
      <c r="AF15" s="88"/>
      <c r="AG15" s="88">
        <f>AC15+AA15+Y15</f>
        <v>388.92083333333335</v>
      </c>
      <c r="AH15" s="88">
        <f>AE15+AD15+AB15+Z15</f>
        <v>529.16473718999998</v>
      </c>
      <c r="AI15" s="88"/>
    </row>
    <row r="16" spans="1:36" x14ac:dyDescent="0.25">
      <c r="A16" s="87" t="str">
        <f>'1'!A16</f>
        <v>2</v>
      </c>
      <c r="B16" s="77" t="str">
        <f>'1'!B16</f>
        <v>Реконструкция, всего</v>
      </c>
      <c r="C16" s="77" t="str">
        <f>'1'!C16</f>
        <v>Г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</row>
    <row r="17" spans="1:35" ht="31.5" x14ac:dyDescent="0.25">
      <c r="A17" s="87" t="str">
        <f>'1'!A17</f>
        <v>3</v>
      </c>
      <c r="B17" s="77" t="str">
        <f>'1'!B17</f>
        <v>Модернизация, техническое перевооружение, модификация, всего</v>
      </c>
      <c r="C17" s="77" t="str">
        <f>'1'!C17</f>
        <v>Г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</row>
    <row r="18" spans="1:35" ht="31.5" x14ac:dyDescent="0.25">
      <c r="A18" s="87" t="str">
        <f>'1'!A18</f>
        <v>4</v>
      </c>
      <c r="B18" s="77" t="str">
        <f>'1'!B18</f>
        <v>Новое строительство, создание, покупка, всего, в том числе:</v>
      </c>
      <c r="C18" s="77" t="str">
        <f>'1'!C18</f>
        <v>Г</v>
      </c>
      <c r="D18" s="77"/>
      <c r="E18" s="77"/>
      <c r="F18" s="77"/>
      <c r="G18" s="77"/>
      <c r="H18" s="86">
        <f t="shared" ref="H18:I18" si="9">H19+H21+H22+H33</f>
        <v>0</v>
      </c>
      <c r="I18" s="86">
        <f t="shared" si="9"/>
        <v>84.460493839999998</v>
      </c>
      <c r="J18" s="86">
        <f t="shared" ref="J18:O18" si="10">J19+J21+J22+J33</f>
        <v>0</v>
      </c>
      <c r="K18" s="86">
        <f t="shared" ref="K18:K20" si="11">SUM(L18:O18)</f>
        <v>0</v>
      </c>
      <c r="L18" s="86">
        <f t="shared" si="10"/>
        <v>0</v>
      </c>
      <c r="M18" s="86">
        <f t="shared" si="10"/>
        <v>0</v>
      </c>
      <c r="N18" s="86">
        <f t="shared" si="10"/>
        <v>0</v>
      </c>
      <c r="O18" s="86">
        <f t="shared" si="10"/>
        <v>0</v>
      </c>
      <c r="P18" s="86">
        <f t="shared" si="2"/>
        <v>91.186919619999998</v>
      </c>
      <c r="Q18" s="86">
        <f t="shared" ref="Q18:T18" si="12">Q19+Q21+Q22+Q33</f>
        <v>0</v>
      </c>
      <c r="R18" s="86">
        <f t="shared" si="12"/>
        <v>0</v>
      </c>
      <c r="S18" s="86">
        <f>S19+S21+S22+S33</f>
        <v>69.183349570000004</v>
      </c>
      <c r="T18" s="86">
        <f t="shared" si="12"/>
        <v>22.00357005</v>
      </c>
      <c r="U18" s="86">
        <f t="shared" ref="U18:AH18" si="13">U19+U21+U22+U33</f>
        <v>0</v>
      </c>
      <c r="V18" s="86">
        <f t="shared" si="13"/>
        <v>91.186919619999998</v>
      </c>
      <c r="W18" s="86">
        <f t="shared" si="13"/>
        <v>0</v>
      </c>
      <c r="X18" s="86">
        <f t="shared" si="13"/>
        <v>0</v>
      </c>
      <c r="Y18" s="86">
        <f t="shared" si="13"/>
        <v>0</v>
      </c>
      <c r="Z18" s="86">
        <f t="shared" si="13"/>
        <v>0</v>
      </c>
      <c r="AA18" s="86">
        <f t="shared" si="13"/>
        <v>0</v>
      </c>
      <c r="AB18" s="86">
        <f t="shared" si="13"/>
        <v>28.619382949999999</v>
      </c>
      <c r="AC18" s="86">
        <f t="shared" si="13"/>
        <v>0</v>
      </c>
      <c r="AD18" s="86">
        <f t="shared" si="13"/>
        <v>31.571650720000001</v>
      </c>
      <c r="AE18" s="86">
        <f t="shared" si="13"/>
        <v>30.995885949999998</v>
      </c>
      <c r="AF18" s="86">
        <f t="shared" si="13"/>
        <v>0</v>
      </c>
      <c r="AG18" s="86">
        <f t="shared" si="13"/>
        <v>0</v>
      </c>
      <c r="AH18" s="86">
        <f t="shared" si="13"/>
        <v>91.186919619999998</v>
      </c>
      <c r="AI18" s="86"/>
    </row>
    <row r="19" spans="1:35" ht="31.5" x14ac:dyDescent="0.25">
      <c r="A19" s="8" t="str">
        <f>'1'!A19</f>
        <v>4.1</v>
      </c>
      <c r="B19" s="78" t="str">
        <f>'1'!B19</f>
        <v>Новое строительство, покупка зданий (сооружений), всего, в том числе:</v>
      </c>
      <c r="C19" s="84" t="str">
        <f>'1'!C19</f>
        <v>Г</v>
      </c>
      <c r="D19" s="7"/>
      <c r="E19" s="80"/>
      <c r="F19" s="80"/>
      <c r="G19" s="80"/>
      <c r="H19" s="88">
        <f t="shared" ref="H19" si="14">H20</f>
        <v>0</v>
      </c>
      <c r="I19" s="88">
        <f>I20</f>
        <v>7</v>
      </c>
      <c r="J19" s="88">
        <f>J20</f>
        <v>0</v>
      </c>
      <c r="K19" s="88">
        <f t="shared" si="11"/>
        <v>0</v>
      </c>
      <c r="L19" s="88">
        <f t="shared" ref="L19:O19" si="15">L20</f>
        <v>0</v>
      </c>
      <c r="M19" s="88">
        <f t="shared" si="15"/>
        <v>0</v>
      </c>
      <c r="N19" s="88">
        <f t="shared" si="15"/>
        <v>0</v>
      </c>
      <c r="O19" s="88">
        <f t="shared" si="15"/>
        <v>0</v>
      </c>
      <c r="P19" s="88">
        <f t="shared" si="2"/>
        <v>7.3009997499999999</v>
      </c>
      <c r="Q19" s="88">
        <f t="shared" ref="Q19:T19" si="16">Q20</f>
        <v>0</v>
      </c>
      <c r="R19" s="88">
        <f t="shared" si="16"/>
        <v>0</v>
      </c>
      <c r="S19" s="88">
        <f t="shared" si="16"/>
        <v>7.3009997499999999</v>
      </c>
      <c r="T19" s="88">
        <f t="shared" si="16"/>
        <v>0</v>
      </c>
      <c r="U19" s="88">
        <f>U20</f>
        <v>0</v>
      </c>
      <c r="V19" s="88">
        <f>V20</f>
        <v>7.3009997499999999</v>
      </c>
      <c r="W19" s="88">
        <f t="shared" ref="W19:AH19" si="17">W20</f>
        <v>0</v>
      </c>
      <c r="X19" s="88">
        <f t="shared" si="17"/>
        <v>0</v>
      </c>
      <c r="Y19" s="88">
        <f t="shared" si="17"/>
        <v>0</v>
      </c>
      <c r="Z19" s="88">
        <f t="shared" si="17"/>
        <v>0</v>
      </c>
      <c r="AA19" s="88">
        <f t="shared" si="17"/>
        <v>0</v>
      </c>
      <c r="AB19" s="88">
        <f t="shared" si="17"/>
        <v>7.3009997499999999</v>
      </c>
      <c r="AC19" s="88">
        <f t="shared" si="17"/>
        <v>0</v>
      </c>
      <c r="AD19" s="88">
        <f t="shared" si="17"/>
        <v>0</v>
      </c>
      <c r="AE19" s="88">
        <f t="shared" si="17"/>
        <v>0</v>
      </c>
      <c r="AF19" s="88">
        <f t="shared" si="17"/>
        <v>0</v>
      </c>
      <c r="AG19" s="88">
        <f t="shared" si="17"/>
        <v>0</v>
      </c>
      <c r="AH19" s="88">
        <f t="shared" si="17"/>
        <v>7.3009997499999999</v>
      </c>
      <c r="AI19" s="88"/>
    </row>
    <row r="20" spans="1:35" x14ac:dyDescent="0.25">
      <c r="A20" s="8" t="str">
        <f>'1'!A20</f>
        <v>4.1.1</v>
      </c>
      <c r="B20" s="79" t="str">
        <f>'1'!B20</f>
        <v>Приобрететние офисного здания в пгт Спирово</v>
      </c>
      <c r="C20" s="85" t="str">
        <f>'1'!C20</f>
        <v>P_ТАЭС.06</v>
      </c>
      <c r="D20" s="7" t="str">
        <f>'1'!D20</f>
        <v>Н</v>
      </c>
      <c r="E20" s="80">
        <f>'1'!E20</f>
        <v>2026</v>
      </c>
      <c r="F20" s="80">
        <f>'1'!F20</f>
        <v>2026</v>
      </c>
      <c r="G20" s="80">
        <f>'1'!G20</f>
        <v>2026</v>
      </c>
      <c r="H20" s="88">
        <v>0</v>
      </c>
      <c r="I20" s="88">
        <v>7</v>
      </c>
      <c r="J20" s="88">
        <v>0</v>
      </c>
      <c r="K20" s="88">
        <f t="shared" si="11"/>
        <v>0</v>
      </c>
      <c r="L20" s="88">
        <v>0</v>
      </c>
      <c r="M20" s="88">
        <v>0</v>
      </c>
      <c r="N20" s="89">
        <v>0</v>
      </c>
      <c r="O20" s="88">
        <v>0</v>
      </c>
      <c r="P20" s="88">
        <f t="shared" si="2"/>
        <v>7.3009997499999999</v>
      </c>
      <c r="Q20" s="88">
        <v>0</v>
      </c>
      <c r="R20" s="88">
        <v>0</v>
      </c>
      <c r="S20" s="88">
        <v>7.3009997499999999</v>
      </c>
      <c r="T20" s="88">
        <v>0</v>
      </c>
      <c r="U20" s="88">
        <v>0</v>
      </c>
      <c r="V20" s="88">
        <f>P20</f>
        <v>7.3009997499999999</v>
      </c>
      <c r="W20" s="88">
        <v>0</v>
      </c>
      <c r="X20" s="88">
        <v>0</v>
      </c>
      <c r="Y20" s="88">
        <v>0</v>
      </c>
      <c r="Z20" s="88">
        <v>0</v>
      </c>
      <c r="AA20" s="88">
        <v>0</v>
      </c>
      <c r="AB20" s="88">
        <v>7.3009997499999999</v>
      </c>
      <c r="AC20" s="88">
        <v>0</v>
      </c>
      <c r="AD20" s="88">
        <v>0</v>
      </c>
      <c r="AE20" s="88">
        <v>0</v>
      </c>
      <c r="AF20" s="88">
        <v>0</v>
      </c>
      <c r="AG20" s="88">
        <v>0</v>
      </c>
      <c r="AH20" s="88">
        <f>AE20+AD20+AB20+Z20</f>
        <v>7.3009997499999999</v>
      </c>
      <c r="AI20" s="88"/>
    </row>
    <row r="21" spans="1:35" ht="47.25" x14ac:dyDescent="0.25">
      <c r="A21" s="8" t="str">
        <f>'1'!A21</f>
        <v>4.2</v>
      </c>
      <c r="B21" s="78" t="str">
        <f>'1'!B21</f>
        <v>Новое строительство, покупка линий связи и телекоммуникационных систем, всего, в том числе:</v>
      </c>
      <c r="C21" s="82" t="str">
        <f>'1'!C21</f>
        <v>Г</v>
      </c>
      <c r="D21" s="7"/>
      <c r="E21" s="80"/>
      <c r="F21" s="80"/>
      <c r="G21" s="80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</row>
    <row r="22" spans="1:35" ht="31.5" x14ac:dyDescent="0.25">
      <c r="A22" s="8" t="str">
        <f>'1'!A22</f>
        <v>4.3</v>
      </c>
      <c r="B22" s="78" t="str">
        <f>'1'!B22</f>
        <v>Прочее новое строительство, создание, покупка объектов основных средств, всего, в том числе:</v>
      </c>
      <c r="C22" s="82" t="str">
        <f>'1'!C22</f>
        <v>Г</v>
      </c>
      <c r="D22" s="7"/>
      <c r="E22" s="80"/>
      <c r="F22" s="80"/>
      <c r="G22" s="80"/>
      <c r="H22" s="88">
        <f t="shared" ref="H22" si="18">SUM(H23:H32)</f>
        <v>0</v>
      </c>
      <c r="I22" s="88">
        <f>SUM(I23:I32)</f>
        <v>56.720447589999999</v>
      </c>
      <c r="J22" s="88">
        <f>SUM(J23:J32)</f>
        <v>0</v>
      </c>
      <c r="K22" s="88">
        <f t="shared" ref="K22:K32" si="19">SUM(L22:O22)</f>
        <v>0</v>
      </c>
      <c r="L22" s="88">
        <f t="shared" ref="L22:O22" si="20">SUM(L23:L32)</f>
        <v>0</v>
      </c>
      <c r="M22" s="88">
        <f t="shared" si="20"/>
        <v>0</v>
      </c>
      <c r="N22" s="88">
        <f t="shared" si="20"/>
        <v>0</v>
      </c>
      <c r="O22" s="88">
        <f t="shared" si="20"/>
        <v>0</v>
      </c>
      <c r="P22" s="88">
        <f t="shared" si="2"/>
        <v>61.882349820000002</v>
      </c>
      <c r="Q22" s="88">
        <f t="shared" ref="Q22:T22" si="21">SUM(Q23:Q32)</f>
        <v>0</v>
      </c>
      <c r="R22" s="88">
        <f t="shared" si="21"/>
        <v>0</v>
      </c>
      <c r="S22" s="88">
        <f t="shared" si="21"/>
        <v>61.882349820000002</v>
      </c>
      <c r="T22" s="88">
        <f t="shared" si="21"/>
        <v>0</v>
      </c>
      <c r="U22" s="88">
        <f>SUM(U23:U32)</f>
        <v>0</v>
      </c>
      <c r="V22" s="88">
        <f>SUM(V23:V32)</f>
        <v>61.882349820000002</v>
      </c>
      <c r="W22" s="88">
        <f t="shared" ref="W22:AH22" si="22">SUM(W23:W32)</f>
        <v>0</v>
      </c>
      <c r="X22" s="88">
        <f t="shared" si="22"/>
        <v>0</v>
      </c>
      <c r="Y22" s="88">
        <f t="shared" si="22"/>
        <v>0</v>
      </c>
      <c r="Z22" s="88">
        <f t="shared" si="22"/>
        <v>0</v>
      </c>
      <c r="AA22" s="88">
        <f t="shared" si="22"/>
        <v>0</v>
      </c>
      <c r="AB22" s="88">
        <f t="shared" si="22"/>
        <v>14.192657669999999</v>
      </c>
      <c r="AC22" s="88">
        <f t="shared" si="22"/>
        <v>0</v>
      </c>
      <c r="AD22" s="88">
        <f t="shared" si="22"/>
        <v>24.23987627</v>
      </c>
      <c r="AE22" s="88">
        <f t="shared" si="22"/>
        <v>23.449815879999999</v>
      </c>
      <c r="AF22" s="88">
        <f t="shared" si="22"/>
        <v>0</v>
      </c>
      <c r="AG22" s="88">
        <f t="shared" si="22"/>
        <v>0</v>
      </c>
      <c r="AH22" s="88">
        <f t="shared" si="22"/>
        <v>61.882349820000002</v>
      </c>
      <c r="AI22" s="88"/>
    </row>
    <row r="23" spans="1:35" x14ac:dyDescent="0.25">
      <c r="A23" s="8" t="str">
        <f>'1'!A23</f>
        <v>4.3.1</v>
      </c>
      <c r="B23" s="79" t="str">
        <f>'1'!B23</f>
        <v>Автомобиль Lada Vesta</v>
      </c>
      <c r="C23" s="83" t="str">
        <f>'1'!C23</f>
        <v>P_ТАЭС.01</v>
      </c>
      <c r="D23" s="7" t="str">
        <f>'1'!D23</f>
        <v>Н</v>
      </c>
      <c r="E23" s="80">
        <f>'1'!E23</f>
        <v>2026</v>
      </c>
      <c r="F23" s="80">
        <f>'1'!F23</f>
        <v>2027</v>
      </c>
      <c r="G23" s="80">
        <f>'1'!G23</f>
        <v>2027</v>
      </c>
      <c r="H23" s="88">
        <v>0</v>
      </c>
      <c r="I23" s="88">
        <v>30.72666667</v>
      </c>
      <c r="J23" s="88">
        <v>0</v>
      </c>
      <c r="K23" s="88">
        <f t="shared" si="19"/>
        <v>0</v>
      </c>
      <c r="L23" s="88">
        <v>0</v>
      </c>
      <c r="M23" s="88">
        <v>0</v>
      </c>
      <c r="N23" s="89">
        <v>0</v>
      </c>
      <c r="O23" s="88">
        <v>0</v>
      </c>
      <c r="P23" s="88">
        <f t="shared" si="2"/>
        <v>32.98021627</v>
      </c>
      <c r="Q23" s="88">
        <v>0</v>
      </c>
      <c r="R23" s="88">
        <v>0</v>
      </c>
      <c r="S23" s="88">
        <v>32.98021627</v>
      </c>
      <c r="T23" s="88">
        <v>0</v>
      </c>
      <c r="U23" s="88">
        <v>0</v>
      </c>
      <c r="V23" s="88">
        <f>P23</f>
        <v>32.98021627</v>
      </c>
      <c r="W23" s="88">
        <v>0</v>
      </c>
      <c r="X23" s="88">
        <v>0</v>
      </c>
      <c r="Y23" s="88">
        <v>0</v>
      </c>
      <c r="Z23" s="88">
        <v>0</v>
      </c>
      <c r="AA23" s="88">
        <v>0</v>
      </c>
      <c r="AB23" s="88">
        <v>8.7403399999999998</v>
      </c>
      <c r="AC23" s="88">
        <v>0</v>
      </c>
      <c r="AD23" s="88">
        <v>24.23987627</v>
      </c>
      <c r="AE23" s="88">
        <v>0</v>
      </c>
      <c r="AF23" s="88">
        <v>0</v>
      </c>
      <c r="AG23" s="88">
        <f t="shared" ref="AG23:AG31" si="23">AC23+AA23+Y23</f>
        <v>0</v>
      </c>
      <c r="AH23" s="88">
        <f t="shared" ref="AH23:AH32" si="24">AE23+AD23+AB23+Z23</f>
        <v>32.98021627</v>
      </c>
      <c r="AI23" s="88"/>
    </row>
    <row r="24" spans="1:35" ht="31.5" x14ac:dyDescent="0.25">
      <c r="A24" s="8" t="str">
        <f>'1'!A24</f>
        <v>4.3.2</v>
      </c>
      <c r="B24" s="79" t="str">
        <f>'1'!B24</f>
        <v>Дизельный генератор АД-24 (в шумозащитном еврокожухе) на прицепе (2 шт.)</v>
      </c>
      <c r="C24" s="83" t="str">
        <f>'1'!C24</f>
        <v>P_ТАЭС.02</v>
      </c>
      <c r="D24" s="7" t="str">
        <f>'1'!D24</f>
        <v>Н</v>
      </c>
      <c r="E24" s="80">
        <f>'1'!E24</f>
        <v>2026</v>
      </c>
      <c r="F24" s="80">
        <f>'1'!F24</f>
        <v>2026</v>
      </c>
      <c r="G24" s="80">
        <f>'1'!G24</f>
        <v>2026</v>
      </c>
      <c r="H24" s="88">
        <v>0</v>
      </c>
      <c r="I24" s="88">
        <v>1.6591778500000001</v>
      </c>
      <c r="J24" s="88">
        <v>0</v>
      </c>
      <c r="K24" s="88">
        <f t="shared" si="19"/>
        <v>0</v>
      </c>
      <c r="L24" s="88">
        <v>0</v>
      </c>
      <c r="M24" s="88">
        <v>0</v>
      </c>
      <c r="N24" s="88">
        <v>0</v>
      </c>
      <c r="O24" s="88">
        <v>0</v>
      </c>
      <c r="P24" s="88">
        <f t="shared" si="2"/>
        <v>1.7305225</v>
      </c>
      <c r="Q24" s="88">
        <v>0</v>
      </c>
      <c r="R24" s="88">
        <v>0</v>
      </c>
      <c r="S24" s="88">
        <v>1.7305225</v>
      </c>
      <c r="T24" s="88">
        <v>0</v>
      </c>
      <c r="U24" s="88">
        <v>0</v>
      </c>
      <c r="V24" s="88">
        <f t="shared" ref="V24:V32" si="25">P24</f>
        <v>1.7305225</v>
      </c>
      <c r="W24" s="88">
        <v>0</v>
      </c>
      <c r="X24" s="88">
        <v>0</v>
      </c>
      <c r="Y24" s="88">
        <v>0</v>
      </c>
      <c r="Z24" s="88">
        <v>0</v>
      </c>
      <c r="AA24" s="88">
        <v>0</v>
      </c>
      <c r="AB24" s="88">
        <v>1.7305225</v>
      </c>
      <c r="AC24" s="88">
        <v>0</v>
      </c>
      <c r="AD24" s="88">
        <v>0</v>
      </c>
      <c r="AE24" s="88">
        <v>0</v>
      </c>
      <c r="AF24" s="88">
        <v>0</v>
      </c>
      <c r="AG24" s="88">
        <f t="shared" si="23"/>
        <v>0</v>
      </c>
      <c r="AH24" s="88">
        <f t="shared" si="24"/>
        <v>1.7305225</v>
      </c>
      <c r="AI24" s="88"/>
    </row>
    <row r="25" spans="1:35" x14ac:dyDescent="0.25">
      <c r="A25" s="8" t="str">
        <f>'1'!A25</f>
        <v>4.3.3</v>
      </c>
      <c r="B25" s="79" t="str">
        <f>'1'!B25</f>
        <v>Генератор ZRD 12000TA 10 кВт</v>
      </c>
      <c r="C25" s="83" t="str">
        <f>'1'!C25</f>
        <v>P_ТАЭС.03</v>
      </c>
      <c r="D25" s="7" t="str">
        <f>'1'!D25</f>
        <v>Н</v>
      </c>
      <c r="E25" s="80">
        <f>'1'!E25</f>
        <v>2026</v>
      </c>
      <c r="F25" s="80">
        <f>'1'!F25</f>
        <v>2026</v>
      </c>
      <c r="G25" s="80">
        <f>'1'!G25</f>
        <v>2026</v>
      </c>
      <c r="H25" s="88">
        <v>0</v>
      </c>
      <c r="I25" s="88">
        <v>0.3309125</v>
      </c>
      <c r="J25" s="88">
        <v>0</v>
      </c>
      <c r="K25" s="88">
        <f t="shared" si="19"/>
        <v>0</v>
      </c>
      <c r="L25" s="88">
        <v>0</v>
      </c>
      <c r="M25" s="88">
        <v>0</v>
      </c>
      <c r="N25" s="88">
        <v>0</v>
      </c>
      <c r="O25" s="88">
        <v>0</v>
      </c>
      <c r="P25" s="88">
        <f t="shared" si="2"/>
        <v>0.34514173999999997</v>
      </c>
      <c r="Q25" s="88">
        <v>0</v>
      </c>
      <c r="R25" s="88">
        <v>0</v>
      </c>
      <c r="S25" s="88">
        <v>0.34514173999999997</v>
      </c>
      <c r="T25" s="88">
        <v>0</v>
      </c>
      <c r="U25" s="88">
        <v>0</v>
      </c>
      <c r="V25" s="88">
        <f t="shared" si="25"/>
        <v>0.34514173999999997</v>
      </c>
      <c r="W25" s="88">
        <v>0</v>
      </c>
      <c r="X25" s="88">
        <v>0</v>
      </c>
      <c r="Y25" s="88">
        <v>0</v>
      </c>
      <c r="Z25" s="88">
        <v>0</v>
      </c>
      <c r="AA25" s="88">
        <v>0</v>
      </c>
      <c r="AB25" s="88">
        <v>0.34514173999999997</v>
      </c>
      <c r="AC25" s="88">
        <v>0</v>
      </c>
      <c r="AD25" s="88">
        <v>0</v>
      </c>
      <c r="AE25" s="88">
        <v>0</v>
      </c>
      <c r="AF25" s="88">
        <v>0</v>
      </c>
      <c r="AG25" s="88">
        <f t="shared" si="23"/>
        <v>0</v>
      </c>
      <c r="AH25" s="88">
        <f t="shared" si="24"/>
        <v>0.34514173999999997</v>
      </c>
      <c r="AI25" s="88"/>
    </row>
    <row r="26" spans="1:35" ht="47.25" x14ac:dyDescent="0.25">
      <c r="A26" s="8" t="str">
        <f>'1'!A26</f>
        <v>4.3.4</v>
      </c>
      <c r="B26" s="79" t="str">
        <f>'1'!B26</f>
        <v>MI 2892 Анализатор качества электрической энергии класса А (с клещами А1502 30/300/3000 А) с государственной поверкой (2 шт.)</v>
      </c>
      <c r="C26" s="83" t="str">
        <f>'1'!C26</f>
        <v>P_ТАЭС.04</v>
      </c>
      <c r="D26" s="7" t="str">
        <f>'1'!D26</f>
        <v>Н</v>
      </c>
      <c r="E26" s="80">
        <f>'1'!E26</f>
        <v>2026</v>
      </c>
      <c r="F26" s="80">
        <f>'1'!F26</f>
        <v>2026</v>
      </c>
      <c r="G26" s="80">
        <f>'1'!G26</f>
        <v>2026</v>
      </c>
      <c r="H26" s="88">
        <v>0</v>
      </c>
      <c r="I26" s="88">
        <v>1.5533333300000001</v>
      </c>
      <c r="J26" s="88">
        <v>0</v>
      </c>
      <c r="K26" s="88">
        <f t="shared" si="19"/>
        <v>0</v>
      </c>
      <c r="L26" s="88">
        <v>0</v>
      </c>
      <c r="M26" s="88">
        <v>0</v>
      </c>
      <c r="N26" s="88">
        <v>0</v>
      </c>
      <c r="O26" s="88">
        <v>0</v>
      </c>
      <c r="P26" s="88">
        <f t="shared" si="2"/>
        <v>1.6201266700000001</v>
      </c>
      <c r="Q26" s="88">
        <v>0</v>
      </c>
      <c r="R26" s="88">
        <v>0</v>
      </c>
      <c r="S26" s="88">
        <v>1.6201266700000001</v>
      </c>
      <c r="T26" s="88">
        <v>0</v>
      </c>
      <c r="U26" s="88">
        <v>0</v>
      </c>
      <c r="V26" s="88">
        <f t="shared" si="25"/>
        <v>1.6201266700000001</v>
      </c>
      <c r="W26" s="88">
        <v>0</v>
      </c>
      <c r="X26" s="88">
        <v>0</v>
      </c>
      <c r="Y26" s="88">
        <v>0</v>
      </c>
      <c r="Z26" s="88">
        <v>0</v>
      </c>
      <c r="AA26" s="88">
        <v>0</v>
      </c>
      <c r="AB26" s="88">
        <v>1.6201266700000001</v>
      </c>
      <c r="AC26" s="88">
        <v>0</v>
      </c>
      <c r="AD26" s="88">
        <v>0</v>
      </c>
      <c r="AE26" s="88">
        <v>0</v>
      </c>
      <c r="AF26" s="88">
        <v>0</v>
      </c>
      <c r="AG26" s="88">
        <f t="shared" si="23"/>
        <v>0</v>
      </c>
      <c r="AH26" s="88">
        <f t="shared" si="24"/>
        <v>1.6201266700000001</v>
      </c>
      <c r="AI26" s="88"/>
    </row>
    <row r="27" spans="1:35" x14ac:dyDescent="0.25">
      <c r="A27" s="8" t="str">
        <f>'1'!A27</f>
        <v>4.3.5</v>
      </c>
      <c r="B27" s="79" t="str">
        <f>'1'!B27</f>
        <v>Ретометр - М2</v>
      </c>
      <c r="C27" s="83" t="str">
        <f>'1'!C27</f>
        <v>P_ТАЭС.05</v>
      </c>
      <c r="D27" s="7" t="str">
        <f>'1'!D27</f>
        <v>Н</v>
      </c>
      <c r="E27" s="80">
        <f>'1'!E27</f>
        <v>2026</v>
      </c>
      <c r="F27" s="80">
        <f>'1'!F27</f>
        <v>2026</v>
      </c>
      <c r="G27" s="80">
        <f>'1'!G27</f>
        <v>2026</v>
      </c>
      <c r="H27" s="88">
        <v>0</v>
      </c>
      <c r="I27" s="88">
        <v>0.16665832999999999</v>
      </c>
      <c r="J27" s="88">
        <v>0</v>
      </c>
      <c r="K27" s="88">
        <f t="shared" si="19"/>
        <v>0</v>
      </c>
      <c r="L27" s="88">
        <v>0</v>
      </c>
      <c r="M27" s="88">
        <v>0</v>
      </c>
      <c r="N27" s="88">
        <v>0</v>
      </c>
      <c r="O27" s="88">
        <v>0</v>
      </c>
      <c r="P27" s="88">
        <f t="shared" si="2"/>
        <v>0.14993124999999999</v>
      </c>
      <c r="Q27" s="88">
        <v>0</v>
      </c>
      <c r="R27" s="88">
        <v>0</v>
      </c>
      <c r="S27" s="88">
        <v>0.14993124999999999</v>
      </c>
      <c r="T27" s="88">
        <v>0</v>
      </c>
      <c r="U27" s="88">
        <v>0</v>
      </c>
      <c r="V27" s="88">
        <f t="shared" si="25"/>
        <v>0.14993124999999999</v>
      </c>
      <c r="W27" s="88">
        <v>0</v>
      </c>
      <c r="X27" s="88">
        <v>0</v>
      </c>
      <c r="Y27" s="88">
        <v>0</v>
      </c>
      <c r="Z27" s="88">
        <v>0</v>
      </c>
      <c r="AA27" s="88">
        <v>0</v>
      </c>
      <c r="AB27" s="88">
        <v>0.14993124999999999</v>
      </c>
      <c r="AC27" s="88">
        <v>0</v>
      </c>
      <c r="AD27" s="88">
        <v>0</v>
      </c>
      <c r="AE27" s="88">
        <v>0</v>
      </c>
      <c r="AF27" s="88">
        <v>0</v>
      </c>
      <c r="AG27" s="88">
        <f t="shared" si="23"/>
        <v>0</v>
      </c>
      <c r="AH27" s="88">
        <f t="shared" si="24"/>
        <v>0.14993124999999999</v>
      </c>
      <c r="AI27" s="88"/>
    </row>
    <row r="28" spans="1:35" x14ac:dyDescent="0.25">
      <c r="A28" s="8" t="str">
        <f>'1'!A28</f>
        <v>4.3.6</v>
      </c>
      <c r="B28" s="79" t="str">
        <f>'1'!B28</f>
        <v>Автомобиль HAVAL DARGO (3 шт.)</v>
      </c>
      <c r="C28" s="83" t="str">
        <f>'1'!C28</f>
        <v>P_ТАЭС.07</v>
      </c>
      <c r="D28" s="7" t="str">
        <f>'1'!D28</f>
        <v>Н</v>
      </c>
      <c r="E28" s="80">
        <f>'1'!E28</f>
        <v>2028</v>
      </c>
      <c r="F28" s="80">
        <f>'1'!F28</f>
        <v>2028</v>
      </c>
      <c r="G28" s="80">
        <f>'1'!G28</f>
        <v>2028</v>
      </c>
      <c r="H28" s="88">
        <v>0</v>
      </c>
      <c r="I28" s="88">
        <v>7.82850555</v>
      </c>
      <c r="J28" s="88">
        <v>0</v>
      </c>
      <c r="K28" s="88">
        <f t="shared" si="19"/>
        <v>0</v>
      </c>
      <c r="L28" s="88">
        <v>0</v>
      </c>
      <c r="M28" s="88">
        <v>0</v>
      </c>
      <c r="N28" s="88">
        <v>0</v>
      </c>
      <c r="O28" s="88">
        <v>0</v>
      </c>
      <c r="P28" s="88">
        <f t="shared" si="2"/>
        <v>8.8314059999999994</v>
      </c>
      <c r="Q28" s="88">
        <v>0</v>
      </c>
      <c r="R28" s="88">
        <v>0</v>
      </c>
      <c r="S28" s="88">
        <v>8.8314059999999994</v>
      </c>
      <c r="T28" s="88">
        <v>0</v>
      </c>
      <c r="U28" s="88">
        <v>0</v>
      </c>
      <c r="V28" s="88">
        <f t="shared" si="25"/>
        <v>8.8314059999999994</v>
      </c>
      <c r="W28" s="88">
        <v>0</v>
      </c>
      <c r="X28" s="88">
        <v>0</v>
      </c>
      <c r="Y28" s="88">
        <v>0</v>
      </c>
      <c r="Z28" s="88">
        <v>0</v>
      </c>
      <c r="AA28" s="88">
        <v>0</v>
      </c>
      <c r="AB28" s="88">
        <v>0</v>
      </c>
      <c r="AC28" s="88">
        <v>0</v>
      </c>
      <c r="AD28" s="88">
        <v>0</v>
      </c>
      <c r="AE28" s="88">
        <v>8.8314059999999994</v>
      </c>
      <c r="AF28" s="88">
        <v>0</v>
      </c>
      <c r="AG28" s="88">
        <f t="shared" si="23"/>
        <v>0</v>
      </c>
      <c r="AH28" s="88">
        <f t="shared" si="24"/>
        <v>8.8314059999999994</v>
      </c>
      <c r="AI28" s="88"/>
    </row>
    <row r="29" spans="1:35" x14ac:dyDescent="0.25">
      <c r="A29" s="8" t="str">
        <f>'1'!A29</f>
        <v>4.3.7</v>
      </c>
      <c r="B29" s="79" t="str">
        <f>'1'!B29</f>
        <v>Автомобиль Geely Preface (5 шт.)</v>
      </c>
      <c r="C29" s="83" t="str">
        <f>'1'!C29</f>
        <v>P_ТАЭС.08</v>
      </c>
      <c r="D29" s="7" t="str">
        <f>'1'!D29</f>
        <v>Н</v>
      </c>
      <c r="E29" s="80">
        <f>'1'!E29</f>
        <v>2028</v>
      </c>
      <c r="F29" s="80">
        <f>'1'!F29</f>
        <v>2028</v>
      </c>
      <c r="G29" s="80">
        <f>'1'!G29</f>
        <v>2028</v>
      </c>
      <c r="H29" s="88">
        <v>0</v>
      </c>
      <c r="I29" s="88">
        <v>12.95833333</v>
      </c>
      <c r="J29" s="88">
        <v>0</v>
      </c>
      <c r="K29" s="88">
        <f t="shared" si="19"/>
        <v>0</v>
      </c>
      <c r="L29" s="88">
        <v>0</v>
      </c>
      <c r="M29" s="88">
        <v>0</v>
      </c>
      <c r="N29" s="88">
        <v>0</v>
      </c>
      <c r="O29" s="88">
        <v>0</v>
      </c>
      <c r="P29" s="88">
        <f t="shared" si="2"/>
        <v>14.61840988</v>
      </c>
      <c r="Q29" s="88">
        <v>0</v>
      </c>
      <c r="R29" s="88">
        <v>0</v>
      </c>
      <c r="S29" s="88">
        <v>14.61840988</v>
      </c>
      <c r="T29" s="88">
        <v>0</v>
      </c>
      <c r="U29" s="88">
        <v>0</v>
      </c>
      <c r="V29" s="88">
        <f t="shared" si="25"/>
        <v>14.61840988</v>
      </c>
      <c r="W29" s="88">
        <v>0</v>
      </c>
      <c r="X29" s="88">
        <v>0</v>
      </c>
      <c r="Y29" s="88">
        <v>0</v>
      </c>
      <c r="Z29" s="88">
        <v>0</v>
      </c>
      <c r="AA29" s="88">
        <v>0</v>
      </c>
      <c r="AB29" s="88">
        <v>0</v>
      </c>
      <c r="AC29" s="88">
        <v>0</v>
      </c>
      <c r="AD29" s="88">
        <v>0</v>
      </c>
      <c r="AE29" s="88">
        <v>14.61840988</v>
      </c>
      <c r="AF29" s="88">
        <v>0</v>
      </c>
      <c r="AG29" s="88">
        <f t="shared" si="23"/>
        <v>0</v>
      </c>
      <c r="AH29" s="88">
        <f t="shared" si="24"/>
        <v>14.61840988</v>
      </c>
      <c r="AI29" s="88"/>
    </row>
    <row r="30" spans="1:35" ht="31.5" x14ac:dyDescent="0.25">
      <c r="A30" s="8" t="str">
        <f>'1'!A30</f>
        <v>4.3.8</v>
      </c>
      <c r="B30" s="79" t="str">
        <f>'1'!B30</f>
        <v>Система видеонаблюдения Конаковский участок</v>
      </c>
      <c r="C30" s="83" t="str">
        <f>'1'!C30</f>
        <v>P_ТАЭС.09</v>
      </c>
      <c r="D30" s="7" t="str">
        <f>'1'!D30</f>
        <v>Н</v>
      </c>
      <c r="E30" s="80">
        <f>'1'!E30</f>
        <v>2026</v>
      </c>
      <c r="F30" s="80">
        <f>'1'!F30</f>
        <v>2026</v>
      </c>
      <c r="G30" s="80">
        <f>'1'!G30</f>
        <v>2026</v>
      </c>
      <c r="H30" s="88">
        <v>0</v>
      </c>
      <c r="I30" s="88">
        <v>0.34373171000000002</v>
      </c>
      <c r="J30" s="88">
        <v>0</v>
      </c>
      <c r="K30" s="88">
        <f t="shared" si="19"/>
        <v>0</v>
      </c>
      <c r="L30" s="88">
        <v>0</v>
      </c>
      <c r="M30" s="88">
        <v>0</v>
      </c>
      <c r="N30" s="88">
        <v>0</v>
      </c>
      <c r="O30" s="88">
        <v>0</v>
      </c>
      <c r="P30" s="88">
        <f t="shared" si="2"/>
        <v>0.35851217000000002</v>
      </c>
      <c r="Q30" s="88">
        <v>0</v>
      </c>
      <c r="R30" s="88">
        <v>0</v>
      </c>
      <c r="S30" s="88">
        <v>0.35851217000000002</v>
      </c>
      <c r="T30" s="88">
        <v>0</v>
      </c>
      <c r="U30" s="88">
        <v>0</v>
      </c>
      <c r="V30" s="88">
        <f t="shared" si="25"/>
        <v>0.35851217000000002</v>
      </c>
      <c r="W30" s="88">
        <v>0</v>
      </c>
      <c r="X30" s="88">
        <v>0</v>
      </c>
      <c r="Y30" s="88">
        <v>0</v>
      </c>
      <c r="Z30" s="88">
        <v>0</v>
      </c>
      <c r="AA30" s="88">
        <v>0</v>
      </c>
      <c r="AB30" s="88">
        <v>0.35851217000000002</v>
      </c>
      <c r="AC30" s="88">
        <v>0</v>
      </c>
      <c r="AD30" s="88">
        <v>0</v>
      </c>
      <c r="AE30" s="88">
        <v>0</v>
      </c>
      <c r="AF30" s="88">
        <v>0</v>
      </c>
      <c r="AG30" s="88">
        <f t="shared" si="23"/>
        <v>0</v>
      </c>
      <c r="AH30" s="88">
        <f t="shared" si="24"/>
        <v>0.35851217000000002</v>
      </c>
      <c r="AI30" s="88"/>
    </row>
    <row r="31" spans="1:35" x14ac:dyDescent="0.25">
      <c r="A31" s="8" t="str">
        <f>'1'!A31</f>
        <v>4.3.9</v>
      </c>
      <c r="B31" s="79" t="str">
        <f>'1'!B31</f>
        <v>Система видеонаблюдения Торжокский участок</v>
      </c>
      <c r="C31" s="85" t="str">
        <f>'1'!C31</f>
        <v>P_ТАЭС.10</v>
      </c>
      <c r="D31" s="7" t="str">
        <f>'1'!D31</f>
        <v>Н</v>
      </c>
      <c r="E31" s="80">
        <f>'1'!E31</f>
        <v>2026</v>
      </c>
      <c r="F31" s="80">
        <f>'1'!F31</f>
        <v>2026</v>
      </c>
      <c r="G31" s="80">
        <f>'1'!G31</f>
        <v>2026</v>
      </c>
      <c r="H31" s="88">
        <v>0</v>
      </c>
      <c r="I31" s="88">
        <v>0.40312831999999998</v>
      </c>
      <c r="J31" s="88">
        <v>0</v>
      </c>
      <c r="K31" s="88">
        <f t="shared" si="19"/>
        <v>0</v>
      </c>
      <c r="L31" s="88">
        <v>0</v>
      </c>
      <c r="M31" s="88">
        <v>0</v>
      </c>
      <c r="N31" s="88">
        <v>0</v>
      </c>
      <c r="O31" s="88">
        <v>0</v>
      </c>
      <c r="P31" s="88">
        <f t="shared" si="2"/>
        <v>0.42046284</v>
      </c>
      <c r="Q31" s="88">
        <v>0</v>
      </c>
      <c r="R31" s="88">
        <v>0</v>
      </c>
      <c r="S31" s="88">
        <v>0.42046284</v>
      </c>
      <c r="T31" s="88">
        <v>0</v>
      </c>
      <c r="U31" s="88">
        <v>0</v>
      </c>
      <c r="V31" s="88">
        <f t="shared" si="25"/>
        <v>0.42046284</v>
      </c>
      <c r="W31" s="88">
        <v>0</v>
      </c>
      <c r="X31" s="88">
        <v>0</v>
      </c>
      <c r="Y31" s="88">
        <v>0</v>
      </c>
      <c r="Z31" s="88">
        <v>0</v>
      </c>
      <c r="AA31" s="88">
        <v>0</v>
      </c>
      <c r="AB31" s="88">
        <v>0.42046284</v>
      </c>
      <c r="AC31" s="88">
        <v>0</v>
      </c>
      <c r="AD31" s="88">
        <v>0</v>
      </c>
      <c r="AE31" s="88">
        <v>0</v>
      </c>
      <c r="AF31" s="88">
        <v>0</v>
      </c>
      <c r="AG31" s="88">
        <f t="shared" si="23"/>
        <v>0</v>
      </c>
      <c r="AH31" s="88">
        <f t="shared" si="24"/>
        <v>0.42046284</v>
      </c>
      <c r="AI31" s="88"/>
    </row>
    <row r="32" spans="1:35" ht="31.5" x14ac:dyDescent="0.25">
      <c r="A32" s="8" t="str">
        <f>'1'!A32</f>
        <v>4.3.10</v>
      </c>
      <c r="B32" s="79" t="str">
        <f>'1'!B32</f>
        <v>Интерактивный терминал самообслуживания (3 шт.)</v>
      </c>
      <c r="C32" s="83" t="str">
        <f>'1'!C32</f>
        <v>P_ТАЭС.11</v>
      </c>
      <c r="D32" s="7" t="str">
        <f>'1'!D32</f>
        <v>Н</v>
      </c>
      <c r="E32" s="80">
        <f>'1'!E32</f>
        <v>2026</v>
      </c>
      <c r="F32" s="80">
        <f>'1'!F32</f>
        <v>2026</v>
      </c>
      <c r="G32" s="80">
        <f>'1'!G32</f>
        <v>2026</v>
      </c>
      <c r="H32" s="88">
        <v>0</v>
      </c>
      <c r="I32" s="88">
        <v>0.75</v>
      </c>
      <c r="J32" s="88">
        <v>0</v>
      </c>
      <c r="K32" s="88">
        <f t="shared" si="19"/>
        <v>0</v>
      </c>
      <c r="L32" s="88">
        <v>0</v>
      </c>
      <c r="M32" s="88">
        <v>0</v>
      </c>
      <c r="N32" s="88">
        <v>0</v>
      </c>
      <c r="O32" s="88">
        <v>0</v>
      </c>
      <c r="P32" s="88">
        <f t="shared" si="2"/>
        <v>0.82762049999999998</v>
      </c>
      <c r="Q32" s="88">
        <v>0</v>
      </c>
      <c r="R32" s="88">
        <v>0</v>
      </c>
      <c r="S32" s="88">
        <v>0.82762049999999998</v>
      </c>
      <c r="T32" s="88">
        <v>0</v>
      </c>
      <c r="U32" s="88">
        <v>0</v>
      </c>
      <c r="V32" s="88">
        <f t="shared" si="25"/>
        <v>0.82762049999999998</v>
      </c>
      <c r="W32" s="88">
        <v>0</v>
      </c>
      <c r="X32" s="88">
        <v>0</v>
      </c>
      <c r="Y32" s="88">
        <v>0</v>
      </c>
      <c r="Z32" s="88">
        <v>0</v>
      </c>
      <c r="AA32" s="88">
        <v>0</v>
      </c>
      <c r="AB32" s="88">
        <v>0.82762049999999998</v>
      </c>
      <c r="AC32" s="88">
        <v>0</v>
      </c>
      <c r="AD32" s="88">
        <v>0</v>
      </c>
      <c r="AE32" s="88">
        <v>0</v>
      </c>
      <c r="AF32" s="88">
        <v>0</v>
      </c>
      <c r="AG32" s="88">
        <v>0</v>
      </c>
      <c r="AH32" s="88">
        <f t="shared" si="24"/>
        <v>0.82762049999999998</v>
      </c>
      <c r="AI32" s="88"/>
    </row>
    <row r="33" spans="1:35" ht="31.5" x14ac:dyDescent="0.25">
      <c r="A33" s="8" t="str">
        <f>'1'!A33</f>
        <v>4.4</v>
      </c>
      <c r="B33" s="78" t="str">
        <f>'1'!B33</f>
        <v>Создание, приобретение прочих объектов нематериальных активов, всего, в том числе:</v>
      </c>
      <c r="C33" s="82" t="str">
        <f>'1'!C33</f>
        <v>Г</v>
      </c>
      <c r="D33" s="7"/>
      <c r="E33" s="80"/>
      <c r="F33" s="80"/>
      <c r="G33" s="80"/>
      <c r="H33" s="88">
        <f>H34</f>
        <v>0</v>
      </c>
      <c r="I33" s="88">
        <f t="shared" ref="H33:T34" si="26">I34</f>
        <v>20.740046249999999</v>
      </c>
      <c r="J33" s="88">
        <f t="shared" si="26"/>
        <v>0</v>
      </c>
      <c r="K33" s="88">
        <f>SUM(L33:O33)</f>
        <v>0</v>
      </c>
      <c r="L33" s="88">
        <f t="shared" si="26"/>
        <v>0</v>
      </c>
      <c r="M33" s="88">
        <f t="shared" si="26"/>
        <v>0</v>
      </c>
      <c r="N33" s="88">
        <f t="shared" si="26"/>
        <v>0</v>
      </c>
      <c r="O33" s="88">
        <f t="shared" si="26"/>
        <v>0</v>
      </c>
      <c r="P33" s="88">
        <f t="shared" si="2"/>
        <v>22.00357005</v>
      </c>
      <c r="Q33" s="88">
        <f t="shared" si="26"/>
        <v>0</v>
      </c>
      <c r="R33" s="88">
        <f t="shared" si="26"/>
        <v>0</v>
      </c>
      <c r="S33" s="88">
        <f t="shared" si="26"/>
        <v>0</v>
      </c>
      <c r="T33" s="88">
        <f t="shared" si="26"/>
        <v>22.00357005</v>
      </c>
      <c r="U33" s="88">
        <f t="shared" ref="U33:AH34" si="27">U34</f>
        <v>0</v>
      </c>
      <c r="V33" s="88">
        <f t="shared" si="27"/>
        <v>22.00357005</v>
      </c>
      <c r="W33" s="88">
        <f t="shared" si="27"/>
        <v>0</v>
      </c>
      <c r="X33" s="88">
        <f t="shared" si="27"/>
        <v>0</v>
      </c>
      <c r="Y33" s="88">
        <f t="shared" si="27"/>
        <v>0</v>
      </c>
      <c r="Z33" s="88">
        <f t="shared" si="27"/>
        <v>0</v>
      </c>
      <c r="AA33" s="88">
        <f t="shared" si="27"/>
        <v>0</v>
      </c>
      <c r="AB33" s="88">
        <f t="shared" si="27"/>
        <v>7.1257255300000004</v>
      </c>
      <c r="AC33" s="88">
        <f t="shared" si="27"/>
        <v>0</v>
      </c>
      <c r="AD33" s="88">
        <f t="shared" si="27"/>
        <v>7.3317744500000002</v>
      </c>
      <c r="AE33" s="88">
        <f t="shared" si="27"/>
        <v>7.5460700699999999</v>
      </c>
      <c r="AF33" s="88">
        <f t="shared" si="27"/>
        <v>0</v>
      </c>
      <c r="AG33" s="88">
        <f t="shared" si="27"/>
        <v>0</v>
      </c>
      <c r="AH33" s="88">
        <f t="shared" si="27"/>
        <v>22.00357005</v>
      </c>
      <c r="AI33" s="88"/>
    </row>
    <row r="34" spans="1:35" ht="47.25" x14ac:dyDescent="0.25">
      <c r="A34" s="8" t="str">
        <f>'1'!A34</f>
        <v>4.4.1</v>
      </c>
      <c r="B34" s="78" t="str">
        <f>'1'!B34</f>
        <v>Создание программ для ЭВМ, приобретение исключительных прав на программы для ЭВМ, всего, в том числе:</v>
      </c>
      <c r="C34" s="82" t="str">
        <f>'1'!C34</f>
        <v>Г</v>
      </c>
      <c r="D34" s="7"/>
      <c r="E34" s="80"/>
      <c r="F34" s="80"/>
      <c r="G34" s="80"/>
      <c r="H34" s="88">
        <f t="shared" si="26"/>
        <v>0</v>
      </c>
      <c r="I34" s="88">
        <f>I35</f>
        <v>20.740046249999999</v>
      </c>
      <c r="J34" s="88">
        <f t="shared" si="26"/>
        <v>0</v>
      </c>
      <c r="K34" s="88">
        <f>SUM(L34:O34)</f>
        <v>0</v>
      </c>
      <c r="L34" s="88">
        <f t="shared" si="26"/>
        <v>0</v>
      </c>
      <c r="M34" s="88">
        <f t="shared" si="26"/>
        <v>0</v>
      </c>
      <c r="N34" s="88">
        <f t="shared" si="26"/>
        <v>0</v>
      </c>
      <c r="O34" s="88">
        <f t="shared" si="26"/>
        <v>0</v>
      </c>
      <c r="P34" s="88">
        <f t="shared" si="2"/>
        <v>22.00357005</v>
      </c>
      <c r="Q34" s="88">
        <f t="shared" si="26"/>
        <v>0</v>
      </c>
      <c r="R34" s="88">
        <f t="shared" si="26"/>
        <v>0</v>
      </c>
      <c r="S34" s="88">
        <f t="shared" si="26"/>
        <v>0</v>
      </c>
      <c r="T34" s="88">
        <f t="shared" si="26"/>
        <v>22.00357005</v>
      </c>
      <c r="U34" s="88">
        <f t="shared" si="27"/>
        <v>0</v>
      </c>
      <c r="V34" s="88">
        <f t="shared" si="27"/>
        <v>22.00357005</v>
      </c>
      <c r="W34" s="88">
        <f t="shared" si="27"/>
        <v>0</v>
      </c>
      <c r="X34" s="88">
        <f t="shared" si="27"/>
        <v>0</v>
      </c>
      <c r="Y34" s="88">
        <f t="shared" si="27"/>
        <v>0</v>
      </c>
      <c r="Z34" s="88">
        <f t="shared" si="27"/>
        <v>0</v>
      </c>
      <c r="AA34" s="88">
        <f t="shared" si="27"/>
        <v>0</v>
      </c>
      <c r="AB34" s="88">
        <f t="shared" si="27"/>
        <v>7.1257255300000004</v>
      </c>
      <c r="AC34" s="88">
        <f t="shared" si="27"/>
        <v>0</v>
      </c>
      <c r="AD34" s="88">
        <f t="shared" si="27"/>
        <v>7.3317744500000002</v>
      </c>
      <c r="AE34" s="88">
        <f t="shared" si="27"/>
        <v>7.5460700699999999</v>
      </c>
      <c r="AF34" s="88">
        <f t="shared" si="27"/>
        <v>0</v>
      </c>
      <c r="AG34" s="88">
        <f t="shared" si="27"/>
        <v>0</v>
      </c>
      <c r="AH34" s="88">
        <f t="shared" si="27"/>
        <v>22.00357005</v>
      </c>
      <c r="AI34" s="88"/>
    </row>
    <row r="35" spans="1:35" ht="31.5" x14ac:dyDescent="0.25">
      <c r="A35" s="8" t="str">
        <f>'1'!A35</f>
        <v>4.4.1.1</v>
      </c>
      <c r="B35" s="79" t="str">
        <f>'1'!B35</f>
        <v>Лицензия ЕОСДО (Единая отраслевая система документооборота)</v>
      </c>
      <c r="C35" s="83" t="str">
        <f>'1'!C35</f>
        <v>P_ТАЭС.13</v>
      </c>
      <c r="D35" s="7" t="str">
        <f>'1'!D35</f>
        <v>Н</v>
      </c>
      <c r="E35" s="80">
        <f>'1'!E35</f>
        <v>2026</v>
      </c>
      <c r="F35" s="80">
        <f>'1'!F35</f>
        <v>2026</v>
      </c>
      <c r="G35" s="80">
        <f>'1'!G35</f>
        <v>2026</v>
      </c>
      <c r="H35" s="88">
        <v>0</v>
      </c>
      <c r="I35" s="88">
        <v>20.740046249999999</v>
      </c>
      <c r="J35" s="88">
        <v>0</v>
      </c>
      <c r="K35" s="88">
        <f t="shared" ref="K35" si="28">SUM(L35:O35)</f>
        <v>0</v>
      </c>
      <c r="L35" s="88">
        <v>0</v>
      </c>
      <c r="M35" s="88">
        <v>0</v>
      </c>
      <c r="N35" s="88">
        <v>0</v>
      </c>
      <c r="O35" s="88">
        <v>0</v>
      </c>
      <c r="P35" s="88">
        <f t="shared" si="2"/>
        <v>22.00357005</v>
      </c>
      <c r="Q35" s="88">
        <v>0</v>
      </c>
      <c r="R35" s="88">
        <v>0</v>
      </c>
      <c r="S35" s="88">
        <v>0</v>
      </c>
      <c r="T35" s="88">
        <v>22.00357005</v>
      </c>
      <c r="U35" s="88">
        <v>0</v>
      </c>
      <c r="V35" s="88">
        <f>P35</f>
        <v>22.00357005</v>
      </c>
      <c r="W35" s="88">
        <v>0</v>
      </c>
      <c r="X35" s="88">
        <v>0</v>
      </c>
      <c r="Y35" s="88">
        <v>0</v>
      </c>
      <c r="Z35" s="88">
        <v>0</v>
      </c>
      <c r="AA35" s="88">
        <v>0</v>
      </c>
      <c r="AB35" s="88">
        <v>7.1257255300000004</v>
      </c>
      <c r="AC35" s="88">
        <v>0</v>
      </c>
      <c r="AD35" s="88">
        <v>7.3317744500000002</v>
      </c>
      <c r="AE35" s="88">
        <v>7.5460700699999999</v>
      </c>
      <c r="AF35" s="88">
        <v>0</v>
      </c>
      <c r="AG35" s="88">
        <f>AC35+AA35+Y35</f>
        <v>0</v>
      </c>
      <c r="AH35" s="88">
        <f>AE35+AD35+AB35+Z35</f>
        <v>22.00357005</v>
      </c>
      <c r="AI35" s="88"/>
    </row>
    <row r="36" spans="1:35" ht="31.5" x14ac:dyDescent="0.25">
      <c r="A36" s="87" t="str">
        <f>'1'!A36</f>
        <v>5</v>
      </c>
      <c r="B36" s="77" t="str">
        <f>'1'!B36</f>
        <v>Прочие инвестиционные проекты, всего, в том числе:</v>
      </c>
      <c r="C36" s="77" t="str">
        <f>'1'!C36</f>
        <v>Г</v>
      </c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</row>
  </sheetData>
  <mergeCells count="30">
    <mergeCell ref="A6:AI6"/>
    <mergeCell ref="A1:AI1"/>
    <mergeCell ref="A2:AI2"/>
    <mergeCell ref="A3:AI3"/>
    <mergeCell ref="A4:AI4"/>
    <mergeCell ref="A5:AI5"/>
    <mergeCell ref="A7:AI7"/>
    <mergeCell ref="A8:A10"/>
    <mergeCell ref="B8:B10"/>
    <mergeCell ref="C8:C10"/>
    <mergeCell ref="D8:D10"/>
    <mergeCell ref="E8:E10"/>
    <mergeCell ref="F8:G9"/>
    <mergeCell ref="H8:I9"/>
    <mergeCell ref="J8:J10"/>
    <mergeCell ref="K8:T8"/>
    <mergeCell ref="AI8:AI10"/>
    <mergeCell ref="K9:O9"/>
    <mergeCell ref="P9:T9"/>
    <mergeCell ref="U9:U10"/>
    <mergeCell ref="V9:V10"/>
    <mergeCell ref="Y9:Z9"/>
    <mergeCell ref="U8:V8"/>
    <mergeCell ref="W8:X9"/>
    <mergeCell ref="Y8:AH8"/>
    <mergeCell ref="AA9:AB9"/>
    <mergeCell ref="AC9:AD9"/>
    <mergeCell ref="AG9:AG10"/>
    <mergeCell ref="AH9:AH10"/>
    <mergeCell ref="AE9:AF9"/>
  </mergeCells>
  <pageMargins left="0.70866141732283472" right="0.70866141732283472" top="0.74803149606299213" bottom="0.74803149606299213" header="0.31496062992125984" footer="0.31496062992125984"/>
  <pageSetup paperSize="9" scale="23" firstPageNumber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4" tint="0.39997558519241921"/>
    <pageSetUpPr fitToPage="1"/>
  </sheetPr>
  <dimension ref="A1:CM40"/>
  <sheetViews>
    <sheetView view="pageBreakPreview" topLeftCell="A7" zoomScale="55" zoomScaleNormal="70" zoomScaleSheetLayoutView="55" workbookViewId="0">
      <pane xSplit="3" ySplit="7" topLeftCell="D14" activePane="bottomRight" state="frozen"/>
      <selection activeCell="C21" sqref="C21"/>
      <selection pane="topRight" activeCell="C21" sqref="C21"/>
      <selection pane="bottomLeft" activeCell="C21" sqref="C21"/>
      <selection pane="bottomRight" activeCell="E17" sqref="E17"/>
    </sheetView>
  </sheetViews>
  <sheetFormatPr defaultColWidth="9" defaultRowHeight="15.75" x14ac:dyDescent="0.25"/>
  <cols>
    <col min="1" max="1" width="16.625" style="1" customWidth="1"/>
    <col min="2" max="2" width="50.5" style="1" customWidth="1"/>
    <col min="3" max="3" width="16.25" style="1" customWidth="1"/>
    <col min="4" max="4" width="14" style="1" customWidth="1"/>
    <col min="5" max="5" width="17.5" style="1" customWidth="1"/>
    <col min="6" max="6" width="16.25" style="1" customWidth="1"/>
    <col min="7" max="7" width="7.25" style="1" customWidth="1"/>
    <col min="8" max="8" width="4.375" style="1" customWidth="1"/>
    <col min="9" max="9" width="6.75" style="1" customWidth="1"/>
    <col min="10" max="10" width="9.5" style="1" customWidth="1"/>
    <col min="11" max="11" width="4.625" style="1" customWidth="1"/>
    <col min="12" max="12" width="4.75" style="1" customWidth="1"/>
    <col min="13" max="13" width="16.125" style="1" customWidth="1"/>
    <col min="14" max="14" width="7.25" style="1" customWidth="1"/>
    <col min="15" max="15" width="4.625" style="1" customWidth="1"/>
    <col min="16" max="16" width="7.125" style="1" customWidth="1"/>
    <col min="17" max="17" width="9.5" style="1" customWidth="1"/>
    <col min="18" max="18" width="4.75" style="1" customWidth="1"/>
    <col min="19" max="19" width="5.25" style="1" customWidth="1"/>
    <col min="20" max="20" width="15.875" style="1" customWidth="1"/>
    <col min="21" max="21" width="7.25" style="1" customWidth="1"/>
    <col min="22" max="22" width="5" style="1" customWidth="1"/>
    <col min="23" max="23" width="7.25" style="1" customWidth="1"/>
    <col min="24" max="24" width="9.5" style="1" customWidth="1"/>
    <col min="25" max="25" width="8.75" style="1" bestFit="1" customWidth="1"/>
    <col min="26" max="26" width="4.875" style="1" customWidth="1"/>
    <col min="27" max="27" width="16.25" style="1" customWidth="1"/>
    <col min="28" max="28" width="7.125" style="1" bestFit="1" customWidth="1"/>
    <col min="29" max="29" width="4.625" style="1" customWidth="1"/>
    <col min="30" max="30" width="6.25" style="1" customWidth="1"/>
    <col min="31" max="31" width="9.5" style="1" customWidth="1"/>
    <col min="32" max="32" width="8.75" style="1" bestFit="1" customWidth="1"/>
    <col min="33" max="33" width="4.375" style="1" customWidth="1"/>
    <col min="34" max="34" width="16.375" style="1" customWidth="1"/>
    <col min="35" max="35" width="6.875" style="1" customWidth="1"/>
    <col min="36" max="36" width="4.375" style="1" customWidth="1"/>
    <col min="37" max="37" width="6.375" style="1" customWidth="1"/>
    <col min="38" max="38" width="9.5" style="1" customWidth="1"/>
    <col min="39" max="39" width="8.75" style="1" bestFit="1" customWidth="1"/>
    <col min="40" max="40" width="5.75" style="1" customWidth="1"/>
    <col min="41" max="41" width="17" style="1" customWidth="1"/>
    <col min="42" max="42" width="7.125" style="1" bestFit="1" customWidth="1"/>
    <col min="43" max="43" width="4.375" style="1" customWidth="1"/>
    <col min="44" max="44" width="6.75" style="1" customWidth="1"/>
    <col min="45" max="45" width="9.5" style="1" customWidth="1"/>
    <col min="46" max="46" width="8.75" style="1" bestFit="1" customWidth="1"/>
    <col min="47" max="47" width="5.75" style="1" customWidth="1"/>
    <col min="48" max="48" width="17.875" style="1" customWidth="1"/>
    <col min="49" max="49" width="6.875" style="1" customWidth="1"/>
    <col min="50" max="50" width="4.375" style="1" customWidth="1"/>
    <col min="51" max="51" width="7.125" style="1" customWidth="1"/>
    <col min="52" max="52" width="9.5" style="1" customWidth="1"/>
    <col min="53" max="53" width="8.75" style="1" bestFit="1" customWidth="1"/>
    <col min="54" max="54" width="5.5" style="1" customWidth="1"/>
    <col min="55" max="55" width="16.375" style="1" customWidth="1"/>
    <col min="56" max="56" width="7.125" style="1" bestFit="1" customWidth="1"/>
    <col min="57" max="57" width="4.375" style="1" customWidth="1"/>
    <col min="58" max="58" width="6.75" style="1" customWidth="1"/>
    <col min="59" max="59" width="9.5" style="1" customWidth="1"/>
    <col min="60" max="60" width="8.75" style="1" bestFit="1" customWidth="1"/>
    <col min="61" max="61" width="4.75" style="1" customWidth="1"/>
    <col min="62" max="62" width="11.75" style="1" bestFit="1" customWidth="1"/>
    <col min="63" max="63" width="7.125" style="1" bestFit="1" customWidth="1"/>
    <col min="64" max="65" width="6.5" style="1" bestFit="1" customWidth="1"/>
    <col min="66" max="66" width="9.625" style="1" bestFit="1" customWidth="1"/>
    <col min="67" max="67" width="8.75" style="1" bestFit="1" customWidth="1"/>
    <col min="68" max="68" width="6.5" style="1" bestFit="1" customWidth="1"/>
    <col min="69" max="69" width="11.75" style="1" bestFit="1" customWidth="1"/>
    <col min="70" max="72" width="6.5" style="1" bestFit="1" customWidth="1"/>
    <col min="73" max="73" width="9.625" style="1" bestFit="1" customWidth="1"/>
    <col min="74" max="75" width="6.5" style="1" bestFit="1" customWidth="1"/>
    <col min="76" max="76" width="17.25" style="1" customWidth="1"/>
    <col min="77" max="77" width="7" style="1" customWidth="1"/>
    <col min="78" max="78" width="6.125" style="1" customWidth="1"/>
    <col min="79" max="79" width="7.625" style="1" customWidth="1"/>
    <col min="80" max="80" width="9.5" style="1" customWidth="1"/>
    <col min="81" max="82" width="6.75" style="1" customWidth="1"/>
    <col min="83" max="83" width="16" style="1" customWidth="1"/>
    <col min="84" max="84" width="7.25" style="1" customWidth="1"/>
    <col min="85" max="85" width="7" style="1" customWidth="1"/>
    <col min="86" max="86" width="7.125" style="1" customWidth="1"/>
    <col min="87" max="87" width="9.5" style="1" customWidth="1"/>
    <col min="88" max="88" width="9.75" style="1" bestFit="1" customWidth="1"/>
    <col min="89" max="89" width="6.875" style="1" customWidth="1"/>
    <col min="90" max="90" width="16.625" style="1" customWidth="1"/>
    <col min="91" max="91" width="4.125" style="1" customWidth="1"/>
    <col min="92" max="16384" width="9" style="1"/>
  </cols>
  <sheetData>
    <row r="1" spans="1:91" ht="18.75" x14ac:dyDescent="0.3">
      <c r="A1" s="161" t="s">
        <v>112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  <c r="BG1" s="161"/>
      <c r="BH1" s="161"/>
      <c r="BI1" s="161"/>
      <c r="BJ1" s="161"/>
      <c r="BK1" s="161"/>
      <c r="BL1" s="161"/>
      <c r="BM1" s="161"/>
      <c r="BN1" s="161"/>
      <c r="BO1" s="161"/>
      <c r="BP1" s="161"/>
      <c r="BQ1" s="161"/>
      <c r="BR1" s="161"/>
      <c r="BS1" s="161"/>
      <c r="BT1" s="161"/>
      <c r="BU1" s="161"/>
      <c r="BV1" s="161"/>
      <c r="BW1" s="161"/>
      <c r="BX1" s="161"/>
      <c r="BY1" s="161"/>
      <c r="BZ1" s="161"/>
      <c r="CA1" s="161"/>
      <c r="CB1" s="161"/>
      <c r="CC1" s="161"/>
      <c r="CD1" s="161"/>
      <c r="CE1" s="161"/>
      <c r="CF1" s="161"/>
      <c r="CG1" s="161"/>
      <c r="CH1" s="161"/>
      <c r="CI1" s="161"/>
      <c r="CJ1" s="161"/>
      <c r="CK1" s="161"/>
      <c r="CL1" s="161"/>
    </row>
    <row r="2" spans="1:91" x14ac:dyDescent="0.25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  <c r="BM2" s="162"/>
      <c r="BN2" s="162"/>
      <c r="BO2" s="162"/>
      <c r="BP2" s="162"/>
      <c r="BQ2" s="162"/>
      <c r="BR2" s="162"/>
      <c r="BS2" s="162"/>
      <c r="BT2" s="162"/>
      <c r="BU2" s="162"/>
      <c r="BV2" s="162"/>
      <c r="BW2" s="162"/>
      <c r="BX2" s="162"/>
      <c r="BY2" s="162"/>
      <c r="BZ2" s="162"/>
      <c r="CA2" s="162"/>
      <c r="CB2" s="162"/>
      <c r="CC2" s="162"/>
      <c r="CD2" s="162"/>
      <c r="CE2" s="162"/>
      <c r="CF2" s="162"/>
      <c r="CG2" s="162"/>
      <c r="CH2" s="162"/>
      <c r="CI2" s="162"/>
      <c r="CJ2" s="162"/>
      <c r="CK2" s="162"/>
      <c r="CL2" s="162"/>
    </row>
    <row r="3" spans="1:91" ht="18.75" x14ac:dyDescent="0.25">
      <c r="A3" s="163" t="str">
        <f>'1'!A3:CA3</f>
        <v>Субъект электроэнергетики: Обособленное подразделение "АтомЭнергоСбыт" Тверь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BB3" s="163"/>
      <c r="BC3" s="163"/>
      <c r="BD3" s="163"/>
      <c r="BE3" s="163"/>
      <c r="BF3" s="163"/>
      <c r="BG3" s="163"/>
      <c r="BH3" s="163"/>
      <c r="BI3" s="163"/>
      <c r="BJ3" s="163"/>
      <c r="BK3" s="163"/>
      <c r="BL3" s="163"/>
      <c r="BM3" s="163"/>
      <c r="BN3" s="163"/>
      <c r="BO3" s="163"/>
      <c r="BP3" s="163"/>
      <c r="BQ3" s="163"/>
      <c r="BR3" s="163"/>
      <c r="BS3" s="163"/>
      <c r="BT3" s="163"/>
      <c r="BU3" s="163"/>
      <c r="BV3" s="163"/>
      <c r="BW3" s="163"/>
      <c r="BX3" s="163"/>
      <c r="BY3" s="163"/>
      <c r="BZ3" s="163"/>
      <c r="CA3" s="163"/>
      <c r="CB3" s="163"/>
      <c r="CC3" s="163"/>
      <c r="CD3" s="163"/>
      <c r="CE3" s="163"/>
      <c r="CF3" s="163"/>
      <c r="CG3" s="163"/>
      <c r="CH3" s="163"/>
      <c r="CI3" s="163"/>
      <c r="CJ3" s="163"/>
      <c r="CK3" s="163"/>
      <c r="CL3" s="163"/>
    </row>
    <row r="4" spans="1:91" ht="18.75" x14ac:dyDescent="0.3">
      <c r="A4" s="160" t="str">
        <f>'1'!A4:CA4</f>
        <v>ОГРН: 1027700050278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</row>
    <row r="5" spans="1:91" ht="18.75" x14ac:dyDescent="0.3">
      <c r="A5" s="160" t="str">
        <f>'1'!A5:CA5</f>
        <v>Год раскрытия информации: 2025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</row>
    <row r="6" spans="1:91" ht="18.75" x14ac:dyDescent="0.3">
      <c r="A6" s="160" t="str">
        <f>'1'!A6:CA6</f>
        <v>Утвержденные плановые значения показателей приведены в соответствии с:  Приказом Главного управления "Региональная энергетическая комиссия" Тверской области №140-нп от 30.10.2024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0"/>
      <c r="AS6" s="160"/>
      <c r="AT6" s="160"/>
      <c r="AU6" s="160"/>
      <c r="AV6" s="160"/>
      <c r="AW6" s="160"/>
      <c r="AX6" s="160"/>
      <c r="AY6" s="160"/>
      <c r="AZ6" s="160"/>
      <c r="BA6" s="160"/>
      <c r="BB6" s="160"/>
      <c r="BC6" s="160"/>
      <c r="BD6" s="160"/>
      <c r="BE6" s="160"/>
      <c r="BF6" s="160"/>
      <c r="BG6" s="160"/>
      <c r="BH6" s="160"/>
      <c r="BI6" s="160"/>
      <c r="BJ6" s="160"/>
      <c r="BK6" s="160"/>
      <c r="BL6" s="160"/>
      <c r="BM6" s="160"/>
      <c r="BN6" s="160"/>
      <c r="BO6" s="160"/>
      <c r="BP6" s="160"/>
      <c r="BQ6" s="160"/>
      <c r="BR6" s="160"/>
      <c r="BS6" s="160"/>
      <c r="BT6" s="160"/>
      <c r="BU6" s="160"/>
      <c r="BV6" s="160"/>
      <c r="BW6" s="160"/>
      <c r="BX6" s="160"/>
      <c r="BY6" s="160"/>
      <c r="BZ6" s="160"/>
      <c r="CA6" s="160"/>
      <c r="CB6" s="160"/>
      <c r="CC6" s="160"/>
      <c r="CD6" s="160"/>
      <c r="CE6" s="160"/>
      <c r="CF6" s="160"/>
      <c r="CG6" s="160"/>
      <c r="CH6" s="160"/>
      <c r="CI6" s="160"/>
      <c r="CJ6" s="160"/>
      <c r="CK6" s="160"/>
      <c r="CL6" s="160"/>
    </row>
    <row r="7" spans="1:91" x14ac:dyDescent="0.25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  <c r="BK7" s="156"/>
      <c r="BL7" s="156"/>
      <c r="BM7" s="156"/>
      <c r="BN7" s="156"/>
      <c r="BO7" s="156"/>
      <c r="BP7" s="156"/>
      <c r="BQ7" s="156"/>
      <c r="BR7" s="156"/>
      <c r="BS7" s="156"/>
      <c r="BT7" s="156"/>
      <c r="BU7" s="156"/>
      <c r="BV7" s="156"/>
      <c r="BW7" s="156"/>
      <c r="BX7" s="156"/>
      <c r="BY7" s="156"/>
      <c r="BZ7" s="156"/>
      <c r="CA7" s="156"/>
      <c r="CB7" s="156"/>
      <c r="CC7" s="156"/>
      <c r="CD7" s="156"/>
      <c r="CE7" s="156"/>
      <c r="CF7" s="156"/>
      <c r="CG7" s="156"/>
      <c r="CH7" s="156"/>
      <c r="CI7" s="156"/>
      <c r="CJ7" s="156"/>
      <c r="CK7" s="156"/>
      <c r="CL7" s="156"/>
      <c r="CM7" s="94"/>
    </row>
    <row r="8" spans="1:91" x14ac:dyDescent="0.25">
      <c r="A8" s="155" t="s">
        <v>61</v>
      </c>
      <c r="B8" s="155" t="s">
        <v>65</v>
      </c>
      <c r="C8" s="155" t="s">
        <v>62</v>
      </c>
      <c r="D8" s="155" t="s">
        <v>113</v>
      </c>
      <c r="E8" s="155"/>
      <c r="F8" s="154" t="s">
        <v>196</v>
      </c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7" t="s">
        <v>114</v>
      </c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8"/>
      <c r="CC8" s="158"/>
      <c r="CD8" s="158"/>
      <c r="CE8" s="158"/>
      <c r="CF8" s="158"/>
      <c r="CG8" s="158"/>
      <c r="CH8" s="158"/>
      <c r="CI8" s="158"/>
      <c r="CJ8" s="158"/>
      <c r="CK8" s="159"/>
      <c r="CL8" s="155" t="s">
        <v>66</v>
      </c>
      <c r="CM8" s="95"/>
    </row>
    <row r="9" spans="1:91" x14ac:dyDescent="0.25">
      <c r="A9" s="155"/>
      <c r="B9" s="155"/>
      <c r="C9" s="155"/>
      <c r="D9" s="155"/>
      <c r="E9" s="155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 t="s">
        <v>108</v>
      </c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 t="s">
        <v>110</v>
      </c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 t="s">
        <v>111</v>
      </c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 t="s">
        <v>208</v>
      </c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5" t="s">
        <v>115</v>
      </c>
      <c r="BY9" s="155"/>
      <c r="BZ9" s="155"/>
      <c r="CA9" s="155"/>
      <c r="CB9" s="155"/>
      <c r="CC9" s="155"/>
      <c r="CD9" s="155"/>
      <c r="CE9" s="155"/>
      <c r="CF9" s="155"/>
      <c r="CG9" s="155"/>
      <c r="CH9" s="155"/>
      <c r="CI9" s="155"/>
      <c r="CJ9" s="155"/>
      <c r="CK9" s="155"/>
      <c r="CL9" s="155"/>
    </row>
    <row r="10" spans="1:91" ht="30.75" customHeight="1" x14ac:dyDescent="0.25">
      <c r="A10" s="155"/>
      <c r="B10" s="155"/>
      <c r="C10" s="155"/>
      <c r="D10" s="155"/>
      <c r="E10" s="155"/>
      <c r="F10" s="154" t="s">
        <v>60</v>
      </c>
      <c r="G10" s="154"/>
      <c r="H10" s="154"/>
      <c r="I10" s="154"/>
      <c r="J10" s="154"/>
      <c r="K10" s="154"/>
      <c r="L10" s="154"/>
      <c r="M10" s="155" t="s">
        <v>116</v>
      </c>
      <c r="N10" s="155"/>
      <c r="O10" s="155"/>
      <c r="P10" s="155"/>
      <c r="Q10" s="155"/>
      <c r="R10" s="155"/>
      <c r="S10" s="155"/>
      <c r="T10" s="154" t="s">
        <v>109</v>
      </c>
      <c r="U10" s="154"/>
      <c r="V10" s="154"/>
      <c r="W10" s="154"/>
      <c r="X10" s="154"/>
      <c r="Y10" s="154"/>
      <c r="Z10" s="154"/>
      <c r="AA10" s="155" t="s">
        <v>6</v>
      </c>
      <c r="AB10" s="155"/>
      <c r="AC10" s="155"/>
      <c r="AD10" s="155"/>
      <c r="AE10" s="155"/>
      <c r="AF10" s="155"/>
      <c r="AG10" s="155"/>
      <c r="AH10" s="154" t="s">
        <v>109</v>
      </c>
      <c r="AI10" s="154"/>
      <c r="AJ10" s="154"/>
      <c r="AK10" s="154"/>
      <c r="AL10" s="154"/>
      <c r="AM10" s="154"/>
      <c r="AN10" s="154"/>
      <c r="AO10" s="155" t="s">
        <v>6</v>
      </c>
      <c r="AP10" s="155"/>
      <c r="AQ10" s="155"/>
      <c r="AR10" s="155"/>
      <c r="AS10" s="155"/>
      <c r="AT10" s="155"/>
      <c r="AU10" s="155"/>
      <c r="AV10" s="154" t="s">
        <v>109</v>
      </c>
      <c r="AW10" s="154"/>
      <c r="AX10" s="154"/>
      <c r="AY10" s="154"/>
      <c r="AZ10" s="154"/>
      <c r="BA10" s="154"/>
      <c r="BB10" s="154"/>
      <c r="BC10" s="155" t="s">
        <v>6</v>
      </c>
      <c r="BD10" s="155"/>
      <c r="BE10" s="155"/>
      <c r="BF10" s="155"/>
      <c r="BG10" s="155"/>
      <c r="BH10" s="155"/>
      <c r="BI10" s="155"/>
      <c r="BJ10" s="154" t="s">
        <v>5</v>
      </c>
      <c r="BK10" s="154"/>
      <c r="BL10" s="154"/>
      <c r="BM10" s="154"/>
      <c r="BN10" s="154"/>
      <c r="BO10" s="154"/>
      <c r="BP10" s="154"/>
      <c r="BQ10" s="155" t="s">
        <v>6</v>
      </c>
      <c r="BR10" s="155"/>
      <c r="BS10" s="155"/>
      <c r="BT10" s="155"/>
      <c r="BU10" s="155"/>
      <c r="BV10" s="155"/>
      <c r="BW10" s="155"/>
      <c r="BX10" s="154" t="s">
        <v>5</v>
      </c>
      <c r="BY10" s="154"/>
      <c r="BZ10" s="154"/>
      <c r="CA10" s="154"/>
      <c r="CB10" s="154"/>
      <c r="CC10" s="154"/>
      <c r="CD10" s="154"/>
      <c r="CE10" s="155" t="s">
        <v>6</v>
      </c>
      <c r="CF10" s="155"/>
      <c r="CG10" s="155"/>
      <c r="CH10" s="155"/>
      <c r="CI10" s="155"/>
      <c r="CJ10" s="155"/>
      <c r="CK10" s="155"/>
      <c r="CL10" s="155"/>
    </row>
    <row r="11" spans="1:91" ht="47.25" x14ac:dyDescent="0.25">
      <c r="A11" s="155"/>
      <c r="B11" s="155"/>
      <c r="C11" s="155"/>
      <c r="D11" s="155" t="s">
        <v>9</v>
      </c>
      <c r="E11" s="155" t="s">
        <v>6</v>
      </c>
      <c r="F11" s="76" t="s">
        <v>117</v>
      </c>
      <c r="G11" s="154" t="s">
        <v>118</v>
      </c>
      <c r="H11" s="154"/>
      <c r="I11" s="154"/>
      <c r="J11" s="154"/>
      <c r="K11" s="154"/>
      <c r="L11" s="154"/>
      <c r="M11" s="76" t="s">
        <v>117</v>
      </c>
      <c r="N11" s="154" t="s">
        <v>118</v>
      </c>
      <c r="O11" s="154"/>
      <c r="P11" s="154"/>
      <c r="Q11" s="154"/>
      <c r="R11" s="154"/>
      <c r="S11" s="154"/>
      <c r="T11" s="76" t="s">
        <v>117</v>
      </c>
      <c r="U11" s="154" t="s">
        <v>118</v>
      </c>
      <c r="V11" s="154"/>
      <c r="W11" s="154"/>
      <c r="X11" s="154"/>
      <c r="Y11" s="154"/>
      <c r="Z11" s="154"/>
      <c r="AA11" s="76" t="s">
        <v>117</v>
      </c>
      <c r="AB11" s="154" t="s">
        <v>118</v>
      </c>
      <c r="AC11" s="154"/>
      <c r="AD11" s="154"/>
      <c r="AE11" s="154"/>
      <c r="AF11" s="154"/>
      <c r="AG11" s="154"/>
      <c r="AH11" s="76" t="s">
        <v>117</v>
      </c>
      <c r="AI11" s="154" t="s">
        <v>118</v>
      </c>
      <c r="AJ11" s="154"/>
      <c r="AK11" s="154"/>
      <c r="AL11" s="154"/>
      <c r="AM11" s="154"/>
      <c r="AN11" s="154"/>
      <c r="AO11" s="76" t="s">
        <v>117</v>
      </c>
      <c r="AP11" s="154" t="s">
        <v>118</v>
      </c>
      <c r="AQ11" s="154"/>
      <c r="AR11" s="154"/>
      <c r="AS11" s="154"/>
      <c r="AT11" s="154"/>
      <c r="AU11" s="154"/>
      <c r="AV11" s="76" t="s">
        <v>117</v>
      </c>
      <c r="AW11" s="154" t="s">
        <v>118</v>
      </c>
      <c r="AX11" s="154"/>
      <c r="AY11" s="154"/>
      <c r="AZ11" s="154"/>
      <c r="BA11" s="154"/>
      <c r="BB11" s="154"/>
      <c r="BC11" s="76" t="s">
        <v>117</v>
      </c>
      <c r="BD11" s="154" t="s">
        <v>118</v>
      </c>
      <c r="BE11" s="154"/>
      <c r="BF11" s="154"/>
      <c r="BG11" s="154"/>
      <c r="BH11" s="154"/>
      <c r="BI11" s="154"/>
      <c r="BJ11" s="76" t="s">
        <v>117</v>
      </c>
      <c r="BK11" s="154" t="s">
        <v>118</v>
      </c>
      <c r="BL11" s="154"/>
      <c r="BM11" s="154"/>
      <c r="BN11" s="154"/>
      <c r="BO11" s="154"/>
      <c r="BP11" s="154"/>
      <c r="BQ11" s="76" t="s">
        <v>117</v>
      </c>
      <c r="BR11" s="154" t="s">
        <v>118</v>
      </c>
      <c r="BS11" s="154"/>
      <c r="BT11" s="154"/>
      <c r="BU11" s="154"/>
      <c r="BV11" s="154"/>
      <c r="BW11" s="154"/>
      <c r="BX11" s="76" t="s">
        <v>117</v>
      </c>
      <c r="BY11" s="154" t="s">
        <v>118</v>
      </c>
      <c r="BZ11" s="154"/>
      <c r="CA11" s="154"/>
      <c r="CB11" s="154"/>
      <c r="CC11" s="154"/>
      <c r="CD11" s="154"/>
      <c r="CE11" s="76" t="s">
        <v>117</v>
      </c>
      <c r="CF11" s="154" t="s">
        <v>118</v>
      </c>
      <c r="CG11" s="154"/>
      <c r="CH11" s="154"/>
      <c r="CI11" s="154"/>
      <c r="CJ11" s="154"/>
      <c r="CK11" s="154"/>
      <c r="CL11" s="155"/>
    </row>
    <row r="12" spans="1:91" ht="114.75" x14ac:dyDescent="0.25">
      <c r="A12" s="155"/>
      <c r="B12" s="155"/>
      <c r="C12" s="155"/>
      <c r="D12" s="155"/>
      <c r="E12" s="155"/>
      <c r="F12" s="74" t="s">
        <v>119</v>
      </c>
      <c r="G12" s="74" t="s">
        <v>119</v>
      </c>
      <c r="H12" s="37" t="s">
        <v>120</v>
      </c>
      <c r="I12" s="37" t="s">
        <v>121</v>
      </c>
      <c r="J12" s="37" t="s">
        <v>122</v>
      </c>
      <c r="K12" s="37" t="s">
        <v>123</v>
      </c>
      <c r="L12" s="37" t="s">
        <v>124</v>
      </c>
      <c r="M12" s="74" t="s">
        <v>119</v>
      </c>
      <c r="N12" s="74" t="s">
        <v>119</v>
      </c>
      <c r="O12" s="37" t="s">
        <v>120</v>
      </c>
      <c r="P12" s="37" t="s">
        <v>121</v>
      </c>
      <c r="Q12" s="37" t="s">
        <v>122</v>
      </c>
      <c r="R12" s="37" t="s">
        <v>123</v>
      </c>
      <c r="S12" s="37" t="s">
        <v>124</v>
      </c>
      <c r="T12" s="74" t="s">
        <v>119</v>
      </c>
      <c r="U12" s="74" t="s">
        <v>119</v>
      </c>
      <c r="V12" s="37" t="s">
        <v>120</v>
      </c>
      <c r="W12" s="37" t="s">
        <v>121</v>
      </c>
      <c r="X12" s="37" t="s">
        <v>122</v>
      </c>
      <c r="Y12" s="37" t="s">
        <v>123</v>
      </c>
      <c r="Z12" s="37" t="s">
        <v>124</v>
      </c>
      <c r="AA12" s="74" t="s">
        <v>119</v>
      </c>
      <c r="AB12" s="74" t="s">
        <v>119</v>
      </c>
      <c r="AC12" s="37" t="s">
        <v>120</v>
      </c>
      <c r="AD12" s="37" t="s">
        <v>121</v>
      </c>
      <c r="AE12" s="37" t="s">
        <v>122</v>
      </c>
      <c r="AF12" s="37" t="s">
        <v>123</v>
      </c>
      <c r="AG12" s="37" t="s">
        <v>124</v>
      </c>
      <c r="AH12" s="74" t="s">
        <v>119</v>
      </c>
      <c r="AI12" s="74" t="s">
        <v>119</v>
      </c>
      <c r="AJ12" s="37" t="s">
        <v>120</v>
      </c>
      <c r="AK12" s="37" t="s">
        <v>121</v>
      </c>
      <c r="AL12" s="37" t="s">
        <v>122</v>
      </c>
      <c r="AM12" s="37" t="s">
        <v>123</v>
      </c>
      <c r="AN12" s="37" t="s">
        <v>124</v>
      </c>
      <c r="AO12" s="74" t="s">
        <v>119</v>
      </c>
      <c r="AP12" s="74" t="s">
        <v>119</v>
      </c>
      <c r="AQ12" s="37" t="s">
        <v>120</v>
      </c>
      <c r="AR12" s="37" t="s">
        <v>121</v>
      </c>
      <c r="AS12" s="37" t="s">
        <v>122</v>
      </c>
      <c r="AT12" s="37" t="s">
        <v>123</v>
      </c>
      <c r="AU12" s="37" t="s">
        <v>124</v>
      </c>
      <c r="AV12" s="74" t="s">
        <v>119</v>
      </c>
      <c r="AW12" s="74" t="s">
        <v>119</v>
      </c>
      <c r="AX12" s="37" t="s">
        <v>120</v>
      </c>
      <c r="AY12" s="37" t="s">
        <v>121</v>
      </c>
      <c r="AZ12" s="37" t="s">
        <v>122</v>
      </c>
      <c r="BA12" s="37" t="s">
        <v>123</v>
      </c>
      <c r="BB12" s="37" t="s">
        <v>124</v>
      </c>
      <c r="BC12" s="74" t="s">
        <v>119</v>
      </c>
      <c r="BD12" s="74" t="s">
        <v>119</v>
      </c>
      <c r="BE12" s="37" t="s">
        <v>120</v>
      </c>
      <c r="BF12" s="37" t="s">
        <v>121</v>
      </c>
      <c r="BG12" s="37" t="s">
        <v>122</v>
      </c>
      <c r="BH12" s="37" t="s">
        <v>123</v>
      </c>
      <c r="BI12" s="37" t="s">
        <v>124</v>
      </c>
      <c r="BJ12" s="74" t="s">
        <v>119</v>
      </c>
      <c r="BK12" s="74" t="s">
        <v>119</v>
      </c>
      <c r="BL12" s="37" t="s">
        <v>120</v>
      </c>
      <c r="BM12" s="37" t="s">
        <v>121</v>
      </c>
      <c r="BN12" s="37" t="s">
        <v>122</v>
      </c>
      <c r="BO12" s="37" t="s">
        <v>123</v>
      </c>
      <c r="BP12" s="37" t="s">
        <v>124</v>
      </c>
      <c r="BQ12" s="74" t="s">
        <v>119</v>
      </c>
      <c r="BR12" s="74" t="s">
        <v>119</v>
      </c>
      <c r="BS12" s="37" t="s">
        <v>120</v>
      </c>
      <c r="BT12" s="37" t="s">
        <v>121</v>
      </c>
      <c r="BU12" s="37" t="s">
        <v>122</v>
      </c>
      <c r="BV12" s="37" t="s">
        <v>123</v>
      </c>
      <c r="BW12" s="37" t="s">
        <v>124</v>
      </c>
      <c r="BX12" s="74" t="s">
        <v>119</v>
      </c>
      <c r="BY12" s="74" t="s">
        <v>119</v>
      </c>
      <c r="BZ12" s="37" t="s">
        <v>120</v>
      </c>
      <c r="CA12" s="37" t="s">
        <v>121</v>
      </c>
      <c r="CB12" s="37" t="s">
        <v>122</v>
      </c>
      <c r="CC12" s="37" t="s">
        <v>123</v>
      </c>
      <c r="CD12" s="37" t="s">
        <v>124</v>
      </c>
      <c r="CE12" s="74" t="s">
        <v>119</v>
      </c>
      <c r="CF12" s="74" t="s">
        <v>119</v>
      </c>
      <c r="CG12" s="37" t="s">
        <v>120</v>
      </c>
      <c r="CH12" s="37" t="s">
        <v>121</v>
      </c>
      <c r="CI12" s="37" t="s">
        <v>122</v>
      </c>
      <c r="CJ12" s="37" t="s">
        <v>123</v>
      </c>
      <c r="CK12" s="37" t="s">
        <v>124</v>
      </c>
      <c r="CL12" s="155"/>
    </row>
    <row r="13" spans="1:91" s="96" customFormat="1" x14ac:dyDescent="0.25">
      <c r="A13" s="8" t="s">
        <v>125</v>
      </c>
      <c r="B13" s="28">
        <v>2</v>
      </c>
      <c r="C13" s="75">
        <v>3</v>
      </c>
      <c r="D13" s="75">
        <v>4</v>
      </c>
      <c r="E13" s="75">
        <v>5</v>
      </c>
      <c r="F13" s="39" t="s">
        <v>126</v>
      </c>
      <c r="G13" s="39" t="s">
        <v>127</v>
      </c>
      <c r="H13" s="39" t="s">
        <v>128</v>
      </c>
      <c r="I13" s="39" t="s">
        <v>129</v>
      </c>
      <c r="J13" s="39" t="s">
        <v>130</v>
      </c>
      <c r="K13" s="39" t="s">
        <v>131</v>
      </c>
      <c r="L13" s="39" t="s">
        <v>132</v>
      </c>
      <c r="M13" s="39" t="s">
        <v>133</v>
      </c>
      <c r="N13" s="39" t="s">
        <v>134</v>
      </c>
      <c r="O13" s="39" t="s">
        <v>135</v>
      </c>
      <c r="P13" s="39" t="s">
        <v>136</v>
      </c>
      <c r="Q13" s="39" t="s">
        <v>137</v>
      </c>
      <c r="R13" s="39" t="s">
        <v>138</v>
      </c>
      <c r="S13" s="39" t="s">
        <v>139</v>
      </c>
      <c r="T13" s="39" t="s">
        <v>140</v>
      </c>
      <c r="U13" s="39" t="s">
        <v>141</v>
      </c>
      <c r="V13" s="39" t="s">
        <v>142</v>
      </c>
      <c r="W13" s="39" t="s">
        <v>143</v>
      </c>
      <c r="X13" s="39" t="s">
        <v>144</v>
      </c>
      <c r="Y13" s="39" t="s">
        <v>145</v>
      </c>
      <c r="Z13" s="39" t="s">
        <v>146</v>
      </c>
      <c r="AA13" s="39" t="s">
        <v>147</v>
      </c>
      <c r="AB13" s="39" t="s">
        <v>148</v>
      </c>
      <c r="AC13" s="39" t="s">
        <v>149</v>
      </c>
      <c r="AD13" s="39" t="s">
        <v>150</v>
      </c>
      <c r="AE13" s="39" t="s">
        <v>151</v>
      </c>
      <c r="AF13" s="39" t="s">
        <v>152</v>
      </c>
      <c r="AG13" s="39" t="s">
        <v>153</v>
      </c>
      <c r="AH13" s="39" t="s">
        <v>154</v>
      </c>
      <c r="AI13" s="39" t="s">
        <v>155</v>
      </c>
      <c r="AJ13" s="39" t="s">
        <v>156</v>
      </c>
      <c r="AK13" s="39" t="s">
        <v>157</v>
      </c>
      <c r="AL13" s="39" t="s">
        <v>158</v>
      </c>
      <c r="AM13" s="39" t="s">
        <v>159</v>
      </c>
      <c r="AN13" s="39" t="s">
        <v>160</v>
      </c>
      <c r="AO13" s="39" t="s">
        <v>161</v>
      </c>
      <c r="AP13" s="39" t="s">
        <v>162</v>
      </c>
      <c r="AQ13" s="39" t="s">
        <v>163</v>
      </c>
      <c r="AR13" s="39" t="s">
        <v>164</v>
      </c>
      <c r="AS13" s="39" t="s">
        <v>165</v>
      </c>
      <c r="AT13" s="39" t="s">
        <v>166</v>
      </c>
      <c r="AU13" s="39" t="s">
        <v>167</v>
      </c>
      <c r="AV13" s="39" t="s">
        <v>168</v>
      </c>
      <c r="AW13" s="39" t="s">
        <v>169</v>
      </c>
      <c r="AX13" s="39" t="s">
        <v>170</v>
      </c>
      <c r="AY13" s="39" t="s">
        <v>171</v>
      </c>
      <c r="AZ13" s="39" t="s">
        <v>172</v>
      </c>
      <c r="BA13" s="39" t="s">
        <v>173</v>
      </c>
      <c r="BB13" s="39" t="s">
        <v>174</v>
      </c>
      <c r="BC13" s="39" t="s">
        <v>175</v>
      </c>
      <c r="BD13" s="39" t="s">
        <v>176</v>
      </c>
      <c r="BE13" s="39" t="s">
        <v>177</v>
      </c>
      <c r="BF13" s="39" t="s">
        <v>178</v>
      </c>
      <c r="BG13" s="39" t="s">
        <v>179</v>
      </c>
      <c r="BH13" s="39" t="s">
        <v>180</v>
      </c>
      <c r="BI13" s="39" t="s">
        <v>181</v>
      </c>
      <c r="BJ13" s="39" t="s">
        <v>211</v>
      </c>
      <c r="BK13" s="39" t="s">
        <v>212</v>
      </c>
      <c r="BL13" s="39" t="s">
        <v>213</v>
      </c>
      <c r="BM13" s="39" t="s">
        <v>214</v>
      </c>
      <c r="BN13" s="39" t="s">
        <v>215</v>
      </c>
      <c r="BO13" s="39" t="s">
        <v>216</v>
      </c>
      <c r="BP13" s="39" t="s">
        <v>217</v>
      </c>
      <c r="BQ13" s="39" t="s">
        <v>218</v>
      </c>
      <c r="BR13" s="39" t="s">
        <v>219</v>
      </c>
      <c r="BS13" s="39" t="s">
        <v>220</v>
      </c>
      <c r="BT13" s="39" t="s">
        <v>221</v>
      </c>
      <c r="BU13" s="39" t="s">
        <v>222</v>
      </c>
      <c r="BV13" s="39" t="s">
        <v>223</v>
      </c>
      <c r="BW13" s="39" t="s">
        <v>224</v>
      </c>
      <c r="BX13" s="39" t="s">
        <v>182</v>
      </c>
      <c r="BY13" s="39" t="s">
        <v>183</v>
      </c>
      <c r="BZ13" s="39" t="s">
        <v>184</v>
      </c>
      <c r="CA13" s="39" t="s">
        <v>185</v>
      </c>
      <c r="CB13" s="39" t="s">
        <v>186</v>
      </c>
      <c r="CC13" s="39" t="s">
        <v>187</v>
      </c>
      <c r="CD13" s="39" t="s">
        <v>188</v>
      </c>
      <c r="CE13" s="39" t="s">
        <v>189</v>
      </c>
      <c r="CF13" s="39" t="s">
        <v>190</v>
      </c>
      <c r="CG13" s="39" t="s">
        <v>191</v>
      </c>
      <c r="CH13" s="39" t="s">
        <v>192</v>
      </c>
      <c r="CI13" s="39" t="s">
        <v>193</v>
      </c>
      <c r="CJ13" s="39" t="s">
        <v>194</v>
      </c>
      <c r="CK13" s="39" t="s">
        <v>195</v>
      </c>
      <c r="CL13" s="75">
        <v>11</v>
      </c>
    </row>
    <row r="14" spans="1:91" s="92" customFormat="1" x14ac:dyDescent="0.25">
      <c r="A14" s="77"/>
      <c r="B14" s="77" t="str">
        <f>'1'!B12</f>
        <v>ВСЕГО по инвестиционной программе, в том числе:</v>
      </c>
      <c r="C14" s="77"/>
      <c r="D14" s="86">
        <f t="shared" ref="D14" si="0">D15+D18+D19+D20+D38</f>
        <v>388.92083000000002</v>
      </c>
      <c r="E14" s="86">
        <f t="shared" ref="E14" si="1">E15+E18+E19+E20+E38</f>
        <v>620.35165681000001</v>
      </c>
      <c r="F14" s="86">
        <f t="shared" ref="F14" si="2">F15+F18+F19+F20+F38</f>
        <v>0</v>
      </c>
      <c r="G14" s="86">
        <f t="shared" ref="G14" si="3">G15+G18+G19+G20+G38</f>
        <v>0</v>
      </c>
      <c r="H14" s="86"/>
      <c r="I14" s="86"/>
      <c r="J14" s="86"/>
      <c r="K14" s="86">
        <f t="shared" ref="K14" si="4">K15+K18+K19+K20+K38</f>
        <v>0</v>
      </c>
      <c r="L14" s="86"/>
      <c r="M14" s="86">
        <f t="shared" ref="M14" si="5">M15+M18+M19+M20+M38</f>
        <v>0</v>
      </c>
      <c r="N14" s="86"/>
      <c r="O14" s="86"/>
      <c r="P14" s="86"/>
      <c r="Q14" s="86"/>
      <c r="R14" s="86">
        <f t="shared" ref="R14:T14" si="6">R15+R18+R19+R20+R38</f>
        <v>0</v>
      </c>
      <c r="S14" s="86"/>
      <c r="T14" s="86">
        <f t="shared" si="6"/>
        <v>0</v>
      </c>
      <c r="U14" s="86">
        <f t="shared" ref="U14" si="7">U15+U18+U19+U20+U38</f>
        <v>124.42759166666667</v>
      </c>
      <c r="V14" s="86"/>
      <c r="W14" s="86"/>
      <c r="X14" s="86"/>
      <c r="Y14" s="86">
        <f t="shared" ref="Y14" si="8">Y15+Y18+Y19+Y20+Y38</f>
        <v>8920</v>
      </c>
      <c r="Z14" s="86"/>
      <c r="AA14" s="86">
        <f t="shared" ref="AA14:AB14" si="9">AA15+AA18+AA19+AA20+AA38</f>
        <v>0</v>
      </c>
      <c r="AB14" s="86">
        <f t="shared" si="9"/>
        <v>124.41850606</v>
      </c>
      <c r="AC14" s="86"/>
      <c r="AD14" s="86"/>
      <c r="AE14" s="86"/>
      <c r="AF14" s="86">
        <f t="shared" ref="AF14" si="10">AF15+AF18+AF19+AF20+AF38</f>
        <v>7965</v>
      </c>
      <c r="AG14" s="86"/>
      <c r="AH14" s="86">
        <f t="shared" ref="AH14:AI14" si="11">AH15+AH18+AH19+AH20+AH38</f>
        <v>0</v>
      </c>
      <c r="AI14" s="86">
        <f t="shared" si="11"/>
        <v>129.65355</v>
      </c>
      <c r="AJ14" s="86"/>
      <c r="AK14" s="86"/>
      <c r="AL14" s="86"/>
      <c r="AM14" s="86">
        <f t="shared" ref="AM14" si="12">AM15+AM18+AM19+AM20+AM38</f>
        <v>8920</v>
      </c>
      <c r="AN14" s="86"/>
      <c r="AO14" s="86">
        <f t="shared" ref="AO14:AP14" si="13">AO15+AO18+AO19+AO20+AO38</f>
        <v>7.1257255300000004</v>
      </c>
      <c r="AP14" s="86">
        <f t="shared" si="13"/>
        <v>151.14354794000002</v>
      </c>
      <c r="AQ14" s="86"/>
      <c r="AR14" s="86"/>
      <c r="AS14" s="86"/>
      <c r="AT14" s="86">
        <f t="shared" ref="AT14" si="14">AT15+AT18+AT19+AT20+AT38</f>
        <v>8450</v>
      </c>
      <c r="AU14" s="86"/>
      <c r="AV14" s="86">
        <f t="shared" ref="AV14:AW14" si="15">AV15+AV18+AV19+AV20+AV38</f>
        <v>0</v>
      </c>
      <c r="AW14" s="86">
        <f t="shared" si="15"/>
        <v>134.83969166666665</v>
      </c>
      <c r="AX14" s="86"/>
      <c r="AY14" s="86"/>
      <c r="AZ14" s="86"/>
      <c r="BA14" s="86">
        <f t="shared" ref="BA14" si="16">BA15+BA18+BA19+BA20+BA38</f>
        <v>8920</v>
      </c>
      <c r="BB14" s="86"/>
      <c r="BC14" s="86">
        <f t="shared" ref="BC14:BD14" si="17">BC15+BC18+BC19+BC20+BC38</f>
        <v>7.3317744500000002</v>
      </c>
      <c r="BD14" s="86">
        <f t="shared" si="17"/>
        <v>159.07972627000001</v>
      </c>
      <c r="BE14" s="86"/>
      <c r="BF14" s="86"/>
      <c r="BG14" s="86"/>
      <c r="BH14" s="86">
        <f t="shared" ref="BH14" si="18">BH15+BH18+BH19+BH20+BH38</f>
        <v>8492</v>
      </c>
      <c r="BI14" s="86"/>
      <c r="BJ14" s="86">
        <f t="shared" ref="BJ14:BK14" si="19">BJ15+BJ18+BJ19+BJ20+BJ38</f>
        <v>7.5460700699999999</v>
      </c>
      <c r="BK14" s="86">
        <f t="shared" si="19"/>
        <v>163.70630648999997</v>
      </c>
      <c r="BL14" s="86"/>
      <c r="BM14" s="86"/>
      <c r="BN14" s="86"/>
      <c r="BO14" s="86">
        <f t="shared" ref="BO14" si="20">BO15+BO18+BO19+BO20+BO38</f>
        <v>8440</v>
      </c>
      <c r="BP14" s="86"/>
      <c r="BQ14" s="86">
        <f t="shared" ref="BQ14:BR14" si="21">BQ15+BQ18+BQ19+BQ20+BQ38</f>
        <v>0</v>
      </c>
      <c r="BR14" s="86">
        <f t="shared" si="21"/>
        <v>0</v>
      </c>
      <c r="BS14" s="86"/>
      <c r="BT14" s="86"/>
      <c r="BU14" s="86"/>
      <c r="BV14" s="86">
        <f t="shared" ref="BV14" si="22">BV15+BV18+BV19+BV20+BV38</f>
        <v>0</v>
      </c>
      <c r="BW14" s="86"/>
      <c r="BX14" s="86">
        <f t="shared" ref="BX14:BY14" si="23">BX15+BX18+BX19+BX20+BX38</f>
        <v>0</v>
      </c>
      <c r="BY14" s="86">
        <f t="shared" si="23"/>
        <v>388.92083333333335</v>
      </c>
      <c r="BZ14" s="86"/>
      <c r="CA14" s="86"/>
      <c r="CB14" s="86"/>
      <c r="CC14" s="86">
        <f t="shared" ref="CC14" si="24">CC15+CC18+CC19+CC20+CC38</f>
        <v>26760</v>
      </c>
      <c r="CD14" s="86"/>
      <c r="CE14" s="86">
        <f t="shared" ref="CE14:CF14" si="25">CE15+CE18+CE19+CE20+CE38</f>
        <v>22.00357005</v>
      </c>
      <c r="CF14" s="86">
        <f t="shared" si="25"/>
        <v>598.34808676</v>
      </c>
      <c r="CG14" s="86"/>
      <c r="CH14" s="86"/>
      <c r="CI14" s="86"/>
      <c r="CJ14" s="86">
        <f t="shared" ref="CJ14" si="26">CJ15+CJ18+CJ19+CJ20+CJ38</f>
        <v>33347</v>
      </c>
      <c r="CK14" s="86"/>
      <c r="CL14" s="97"/>
    </row>
    <row r="15" spans="1:91" s="92" customFormat="1" ht="31.5" x14ac:dyDescent="0.25">
      <c r="A15" s="87" t="str">
        <f>'1'!A13</f>
        <v>1</v>
      </c>
      <c r="B15" s="77" t="str">
        <f>'1'!B13</f>
        <v>Развитие и модернизация учета электрической энергии (мощности), всего, в том числе:</v>
      </c>
      <c r="C15" s="77" t="str">
        <f>'1'!C13</f>
        <v>Г</v>
      </c>
      <c r="D15" s="86">
        <f t="shared" ref="D15" si="27">SUM(D16:D17)</f>
        <v>388.92083000000002</v>
      </c>
      <c r="E15" s="86">
        <f t="shared" ref="E15" si="28">SUM(E16:E17)</f>
        <v>529.16473718999998</v>
      </c>
      <c r="F15" s="86">
        <f t="shared" ref="F15" si="29">SUM(F16:F17)</f>
        <v>0</v>
      </c>
      <c r="G15" s="86">
        <f t="shared" ref="G15" si="30">SUM(G16:G17)</f>
        <v>0</v>
      </c>
      <c r="H15" s="86"/>
      <c r="I15" s="86"/>
      <c r="J15" s="86"/>
      <c r="K15" s="86">
        <f t="shared" ref="K15" si="31">SUM(K16:K17)</f>
        <v>0</v>
      </c>
      <c r="L15" s="86"/>
      <c r="M15" s="86">
        <f t="shared" ref="M15" si="32">SUM(M16:M17)</f>
        <v>0</v>
      </c>
      <c r="N15" s="86"/>
      <c r="O15" s="86"/>
      <c r="P15" s="86"/>
      <c r="Q15" s="86"/>
      <c r="R15" s="86">
        <f t="shared" ref="R15:T15" si="33">SUM(R16:R17)</f>
        <v>0</v>
      </c>
      <c r="S15" s="86"/>
      <c r="T15" s="86">
        <f t="shared" si="33"/>
        <v>0</v>
      </c>
      <c r="U15" s="86">
        <f t="shared" ref="U15" si="34">SUM(U16:U17)</f>
        <v>124.42759166666667</v>
      </c>
      <c r="V15" s="86"/>
      <c r="W15" s="86"/>
      <c r="X15" s="86"/>
      <c r="Y15" s="86">
        <f t="shared" ref="Y15" si="35">SUM(Y16:Y17)</f>
        <v>8920</v>
      </c>
      <c r="Z15" s="86"/>
      <c r="AA15" s="86">
        <f t="shared" ref="AA15:AB15" si="36">SUM(AA16:AA17)</f>
        <v>0</v>
      </c>
      <c r="AB15" s="86">
        <f t="shared" si="36"/>
        <v>124.41850606</v>
      </c>
      <c r="AC15" s="86"/>
      <c r="AD15" s="86"/>
      <c r="AE15" s="86"/>
      <c r="AF15" s="86">
        <f t="shared" ref="AF15" si="37">SUM(AF16:AF17)</f>
        <v>7965</v>
      </c>
      <c r="AG15" s="86"/>
      <c r="AH15" s="86">
        <f t="shared" ref="AH15:AI15" si="38">SUM(AH16:AH17)</f>
        <v>0</v>
      </c>
      <c r="AI15" s="86">
        <f t="shared" si="38"/>
        <v>129.65355</v>
      </c>
      <c r="AJ15" s="86"/>
      <c r="AK15" s="86"/>
      <c r="AL15" s="86"/>
      <c r="AM15" s="86">
        <f t="shared" ref="AM15" si="39">SUM(AM16:AM17)</f>
        <v>8920</v>
      </c>
      <c r="AN15" s="86"/>
      <c r="AO15" s="86">
        <f t="shared" ref="AO15:AP15" si="40">SUM(AO16:AO17)</f>
        <v>0</v>
      </c>
      <c r="AP15" s="86">
        <f t="shared" si="40"/>
        <v>129.64989052000001</v>
      </c>
      <c r="AQ15" s="86"/>
      <c r="AR15" s="86"/>
      <c r="AS15" s="86"/>
      <c r="AT15" s="86">
        <f t="shared" ref="AT15" si="41">SUM(AT16:AT17)</f>
        <v>8432</v>
      </c>
      <c r="AU15" s="86"/>
      <c r="AV15" s="86">
        <f t="shared" ref="AV15:AW15" si="42">SUM(AV16:AV17)</f>
        <v>0</v>
      </c>
      <c r="AW15" s="86">
        <f t="shared" si="42"/>
        <v>134.83969166666665</v>
      </c>
      <c r="AX15" s="86"/>
      <c r="AY15" s="86"/>
      <c r="AZ15" s="86"/>
      <c r="BA15" s="86">
        <f t="shared" ref="BA15" si="43">SUM(BA16:BA17)</f>
        <v>8920</v>
      </c>
      <c r="BB15" s="86"/>
      <c r="BC15" s="86">
        <f t="shared" ref="BC15:BD15" si="44">SUM(BC16:BC17)</f>
        <v>0</v>
      </c>
      <c r="BD15" s="86">
        <f t="shared" si="44"/>
        <v>134.83985000000001</v>
      </c>
      <c r="BE15" s="86"/>
      <c r="BF15" s="86"/>
      <c r="BG15" s="86"/>
      <c r="BH15" s="86">
        <f t="shared" ref="BH15" si="45">SUM(BH16:BH17)</f>
        <v>8476</v>
      </c>
      <c r="BI15" s="86"/>
      <c r="BJ15" s="86">
        <f t="shared" ref="BJ15:BK15" si="46">SUM(BJ16:BJ17)</f>
        <v>0</v>
      </c>
      <c r="BK15" s="86">
        <f t="shared" si="46"/>
        <v>140.25649060999999</v>
      </c>
      <c r="BL15" s="86"/>
      <c r="BM15" s="86"/>
      <c r="BN15" s="86"/>
      <c r="BO15" s="86">
        <f t="shared" ref="BO15" si="47">SUM(BO16:BO17)</f>
        <v>8432</v>
      </c>
      <c r="BP15" s="86"/>
      <c r="BQ15" s="86">
        <f t="shared" ref="BQ15:BR15" si="48">SUM(BQ16:BQ17)</f>
        <v>0</v>
      </c>
      <c r="BR15" s="86">
        <f t="shared" si="48"/>
        <v>0</v>
      </c>
      <c r="BS15" s="86"/>
      <c r="BT15" s="86"/>
      <c r="BU15" s="86"/>
      <c r="BV15" s="86">
        <f t="shared" ref="BV15" si="49">SUM(BV16:BV17)</f>
        <v>0</v>
      </c>
      <c r="BW15" s="86"/>
      <c r="BX15" s="86">
        <f t="shared" ref="BX15:BY15" si="50">SUM(BX16:BX17)</f>
        <v>0</v>
      </c>
      <c r="BY15" s="86">
        <f t="shared" si="50"/>
        <v>388.92083333333335</v>
      </c>
      <c r="BZ15" s="86"/>
      <c r="CA15" s="86"/>
      <c r="CB15" s="86"/>
      <c r="CC15" s="86">
        <f t="shared" ref="CC15" si="51">SUM(CC16:CC17)</f>
        <v>26760</v>
      </c>
      <c r="CD15" s="86"/>
      <c r="CE15" s="86">
        <f t="shared" ref="CE15:CF15" si="52">SUM(CE16:CE17)</f>
        <v>0</v>
      </c>
      <c r="CF15" s="86">
        <f t="shared" si="52"/>
        <v>529.16473718999998</v>
      </c>
      <c r="CG15" s="86"/>
      <c r="CH15" s="86"/>
      <c r="CI15" s="86"/>
      <c r="CJ15" s="86">
        <f t="shared" ref="CJ15" si="53">SUM(CJ16:CJ17)</f>
        <v>33305</v>
      </c>
      <c r="CK15" s="86"/>
      <c r="CL15" s="97"/>
    </row>
    <row r="16" spans="1:91" s="92" customFormat="1" x14ac:dyDescent="0.25">
      <c r="A16" s="8" t="str">
        <f>'1'!A14</f>
        <v>1.1</v>
      </c>
      <c r="B16" s="78" t="str">
        <f>'1'!B14</f>
        <v>Установка приборов учета, всего</v>
      </c>
      <c r="C16" s="82" t="str">
        <f>'1'!C14</f>
        <v>Г</v>
      </c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97"/>
    </row>
    <row r="17" spans="1:90" s="92" customFormat="1" ht="31.5" x14ac:dyDescent="0.25">
      <c r="A17" s="8" t="str">
        <f>'1'!A15</f>
        <v>1.2</v>
      </c>
      <c r="B17" s="78" t="str">
        <f>'1'!B15</f>
        <v>Включение приборов учета в систему сбора и передачи данных, всего</v>
      </c>
      <c r="C17" s="83" t="str">
        <f>'1'!C15</f>
        <v xml:space="preserve"> P_ТАЭС.12</v>
      </c>
      <c r="D17" s="89">
        <v>388.92083000000002</v>
      </c>
      <c r="E17" s="89">
        <f>'2'!P15</f>
        <v>529.16473718999998</v>
      </c>
      <c r="F17" s="89"/>
      <c r="G17" s="89"/>
      <c r="H17" s="88"/>
      <c r="I17" s="88"/>
      <c r="J17" s="89"/>
      <c r="K17" s="88"/>
      <c r="L17" s="88"/>
      <c r="M17" s="88"/>
      <c r="N17" s="88"/>
      <c r="O17" s="89"/>
      <c r="P17" s="88"/>
      <c r="Q17" s="88"/>
      <c r="R17" s="88"/>
      <c r="S17" s="88"/>
      <c r="T17" s="88"/>
      <c r="U17" s="88">
        <v>124.42759166666667</v>
      </c>
      <c r="V17" s="88"/>
      <c r="W17" s="88"/>
      <c r="X17" s="88"/>
      <c r="Y17" s="88">
        <v>8920</v>
      </c>
      <c r="Z17" s="88"/>
      <c r="AA17" s="88"/>
      <c r="AB17" s="88">
        <v>124.41850606</v>
      </c>
      <c r="AC17" s="88"/>
      <c r="AD17" s="88"/>
      <c r="AE17" s="88"/>
      <c r="AF17" s="88">
        <v>7965</v>
      </c>
      <c r="AG17" s="88"/>
      <c r="AH17" s="88"/>
      <c r="AI17" s="88">
        <v>129.65355</v>
      </c>
      <c r="AJ17" s="88"/>
      <c r="AK17" s="88"/>
      <c r="AL17" s="88"/>
      <c r="AM17" s="88">
        <v>8920</v>
      </c>
      <c r="AN17" s="88"/>
      <c r="AO17" s="88"/>
      <c r="AP17" s="88">
        <v>129.64989052000001</v>
      </c>
      <c r="AQ17" s="88"/>
      <c r="AR17" s="88"/>
      <c r="AS17" s="88"/>
      <c r="AT17" s="88">
        <v>8432</v>
      </c>
      <c r="AU17" s="88"/>
      <c r="AV17" s="88"/>
      <c r="AW17" s="88">
        <v>134.83969166666665</v>
      </c>
      <c r="AX17" s="88"/>
      <c r="AY17" s="88"/>
      <c r="AZ17" s="88"/>
      <c r="BA17" s="88">
        <v>8920</v>
      </c>
      <c r="BB17" s="88"/>
      <c r="BC17" s="88"/>
      <c r="BD17" s="88">
        <v>134.83985000000001</v>
      </c>
      <c r="BE17" s="88"/>
      <c r="BF17" s="88"/>
      <c r="BG17" s="88"/>
      <c r="BH17" s="88">
        <v>8476</v>
      </c>
      <c r="BI17" s="88"/>
      <c r="BJ17" s="88"/>
      <c r="BK17" s="88">
        <v>140.25649060999999</v>
      </c>
      <c r="BL17" s="88"/>
      <c r="BM17" s="88"/>
      <c r="BN17" s="88"/>
      <c r="BO17" s="88">
        <v>8432</v>
      </c>
      <c r="BP17" s="88"/>
      <c r="BQ17" s="88"/>
      <c r="BR17" s="88"/>
      <c r="BS17" s="88"/>
      <c r="BT17" s="88"/>
      <c r="BU17" s="88"/>
      <c r="BV17" s="88"/>
      <c r="BW17" s="88"/>
      <c r="BX17" s="88">
        <f>T17+AH17+AV17</f>
        <v>0</v>
      </c>
      <c r="BY17" s="88">
        <f>U17+AI17+AW17</f>
        <v>388.92083333333335</v>
      </c>
      <c r="BZ17" s="88"/>
      <c r="CA17" s="88"/>
      <c r="CB17" s="88"/>
      <c r="CC17" s="88">
        <f>Y17+AM17+BA17</f>
        <v>26760</v>
      </c>
      <c r="CD17" s="88"/>
      <c r="CE17" s="88">
        <f>AA17+AO17+BC17+BJ17</f>
        <v>0</v>
      </c>
      <c r="CF17" s="88">
        <f>AB17+AP17+BD17+BK17</f>
        <v>529.16473718999998</v>
      </c>
      <c r="CG17" s="88"/>
      <c r="CH17" s="88"/>
      <c r="CI17" s="88"/>
      <c r="CJ17" s="88">
        <f>AF17+AT17+BH17+BO17</f>
        <v>33305</v>
      </c>
      <c r="CK17" s="88"/>
      <c r="CL17" s="97"/>
    </row>
    <row r="18" spans="1:90" s="92" customFormat="1" x14ac:dyDescent="0.25">
      <c r="A18" s="87" t="str">
        <f>'1'!A16</f>
        <v>2</v>
      </c>
      <c r="B18" s="77" t="str">
        <f>'1'!B16</f>
        <v>Реконструкция, всего</v>
      </c>
      <c r="C18" s="77" t="str">
        <f>'1'!C16</f>
        <v>Г</v>
      </c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97"/>
    </row>
    <row r="19" spans="1:90" s="92" customFormat="1" ht="31.5" x14ac:dyDescent="0.25">
      <c r="A19" s="87" t="str">
        <f>'1'!A17</f>
        <v>3</v>
      </c>
      <c r="B19" s="77" t="str">
        <f>'1'!B17</f>
        <v>Модернизация, техническое перевооружение, модификация, всего</v>
      </c>
      <c r="C19" s="77" t="str">
        <f>'1'!C17</f>
        <v>Г</v>
      </c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97"/>
    </row>
    <row r="20" spans="1:90" s="92" customFormat="1" ht="31.5" x14ac:dyDescent="0.25">
      <c r="A20" s="87" t="str">
        <f>'1'!A18</f>
        <v>4</v>
      </c>
      <c r="B20" s="77" t="str">
        <f>'1'!B18</f>
        <v>Новое строительство, создание, покупка, всего, в том числе:</v>
      </c>
      <c r="C20" s="77" t="str">
        <f>'1'!C18</f>
        <v>Г</v>
      </c>
      <c r="D20" s="86">
        <f t="shared" ref="D20" si="54">D21+D23+D24+D35</f>
        <v>0</v>
      </c>
      <c r="E20" s="86">
        <f t="shared" ref="E20" si="55">E21+E23+E24+E35</f>
        <v>91.186919619999998</v>
      </c>
      <c r="F20" s="86">
        <f t="shared" ref="F20" si="56">F21+F23+F24+F35</f>
        <v>0</v>
      </c>
      <c r="G20" s="86">
        <f t="shared" ref="G20" si="57">G21+G23+G24+G35</f>
        <v>0</v>
      </c>
      <c r="H20" s="86"/>
      <c r="I20" s="86"/>
      <c r="J20" s="86"/>
      <c r="K20" s="86">
        <f t="shared" ref="K20" si="58">K21+K23+K24+K35</f>
        <v>0</v>
      </c>
      <c r="L20" s="86"/>
      <c r="M20" s="86">
        <f t="shared" ref="M20" si="59">M21+M23+M24+M35</f>
        <v>0</v>
      </c>
      <c r="N20" s="86"/>
      <c r="O20" s="86"/>
      <c r="P20" s="86"/>
      <c r="Q20" s="86"/>
      <c r="R20" s="86">
        <f t="shared" ref="R20:T20" si="60">R21+R23+R24+R35</f>
        <v>0</v>
      </c>
      <c r="S20" s="86"/>
      <c r="T20" s="86">
        <f t="shared" si="60"/>
        <v>0</v>
      </c>
      <c r="U20" s="86">
        <f t="shared" ref="U20" si="61">U21+U23+U24+U35</f>
        <v>0</v>
      </c>
      <c r="V20" s="86"/>
      <c r="W20" s="86"/>
      <c r="X20" s="86"/>
      <c r="Y20" s="86">
        <f t="shared" ref="Y20" si="62">Y21+Y23+Y24+Y35</f>
        <v>0</v>
      </c>
      <c r="Z20" s="86"/>
      <c r="AA20" s="86">
        <f t="shared" ref="AA20:AB20" si="63">AA21+AA23+AA24+AA35</f>
        <v>0</v>
      </c>
      <c r="AB20" s="86">
        <f t="shared" si="63"/>
        <v>0</v>
      </c>
      <c r="AC20" s="86"/>
      <c r="AD20" s="86"/>
      <c r="AE20" s="86"/>
      <c r="AF20" s="86">
        <f t="shared" ref="AF20" si="64">AF21+AF23+AF24+AF35</f>
        <v>0</v>
      </c>
      <c r="AG20" s="86"/>
      <c r="AH20" s="86">
        <f t="shared" ref="AH20:AI20" si="65">AH21+AH23+AH24+AH35</f>
        <v>0</v>
      </c>
      <c r="AI20" s="86">
        <f t="shared" si="65"/>
        <v>0</v>
      </c>
      <c r="AJ20" s="86"/>
      <c r="AK20" s="86"/>
      <c r="AL20" s="86"/>
      <c r="AM20" s="86">
        <f t="shared" ref="AM20" si="66">AM21+AM23+AM24+AM35</f>
        <v>0</v>
      </c>
      <c r="AN20" s="86"/>
      <c r="AO20" s="86">
        <f t="shared" ref="AO20:AP20" si="67">AO21+AO23+AO24+AO35</f>
        <v>7.1257255300000004</v>
      </c>
      <c r="AP20" s="86">
        <f t="shared" si="67"/>
        <v>21.493657419999998</v>
      </c>
      <c r="AQ20" s="86"/>
      <c r="AR20" s="86"/>
      <c r="AS20" s="86"/>
      <c r="AT20" s="86">
        <f t="shared" ref="AT20" si="68">AT21+AT23+AT24+AT35</f>
        <v>18</v>
      </c>
      <c r="AU20" s="86"/>
      <c r="AV20" s="86">
        <f t="shared" ref="AV20:AW20" si="69">AV21+AV23+AV24+AV35</f>
        <v>0</v>
      </c>
      <c r="AW20" s="86">
        <f t="shared" si="69"/>
        <v>0</v>
      </c>
      <c r="AX20" s="86"/>
      <c r="AY20" s="86"/>
      <c r="AZ20" s="86"/>
      <c r="BA20" s="86">
        <f t="shared" ref="BA20" si="70">BA21+BA23+BA24+BA35</f>
        <v>0</v>
      </c>
      <c r="BB20" s="86"/>
      <c r="BC20" s="86">
        <f t="shared" ref="BC20:BD20" si="71">BC21+BC23+BC24+BC35</f>
        <v>7.3317744500000002</v>
      </c>
      <c r="BD20" s="86">
        <f t="shared" si="71"/>
        <v>24.23987627</v>
      </c>
      <c r="BE20" s="86"/>
      <c r="BF20" s="86"/>
      <c r="BG20" s="86"/>
      <c r="BH20" s="86">
        <f t="shared" ref="BH20" si="72">BH21+BH23+BH24+BH35</f>
        <v>16</v>
      </c>
      <c r="BI20" s="86"/>
      <c r="BJ20" s="86">
        <f t="shared" ref="BJ20:BK20" si="73">BJ21+BJ23+BJ24+BJ35</f>
        <v>7.5460700699999999</v>
      </c>
      <c r="BK20" s="86">
        <f t="shared" si="73"/>
        <v>23.449815879999999</v>
      </c>
      <c r="BL20" s="86"/>
      <c r="BM20" s="86"/>
      <c r="BN20" s="86"/>
      <c r="BO20" s="86">
        <f t="shared" ref="BO20" si="74">BO21+BO23+BO24+BO35</f>
        <v>8</v>
      </c>
      <c r="BP20" s="86"/>
      <c r="BQ20" s="86">
        <f t="shared" ref="BQ20:BR20" si="75">BQ21+BQ23+BQ24+BQ35</f>
        <v>0</v>
      </c>
      <c r="BR20" s="86">
        <f t="shared" si="75"/>
        <v>0</v>
      </c>
      <c r="BS20" s="86"/>
      <c r="BT20" s="86"/>
      <c r="BU20" s="86"/>
      <c r="BV20" s="86">
        <f t="shared" ref="BV20" si="76">BV21+BV23+BV24+BV35</f>
        <v>0</v>
      </c>
      <c r="BW20" s="86"/>
      <c r="BX20" s="86">
        <f t="shared" ref="BX20:BY20" si="77">BX21+BX23+BX24+BX35</f>
        <v>0</v>
      </c>
      <c r="BY20" s="86">
        <f t="shared" si="77"/>
        <v>0</v>
      </c>
      <c r="BZ20" s="86"/>
      <c r="CA20" s="86"/>
      <c r="CB20" s="86"/>
      <c r="CC20" s="86">
        <f t="shared" ref="CC20" si="78">CC21+CC23+CC24+CC35</f>
        <v>0</v>
      </c>
      <c r="CD20" s="86"/>
      <c r="CE20" s="86">
        <f t="shared" ref="CE20:CF20" si="79">CE21+CE23+CE24+CE35</f>
        <v>22.00357005</v>
      </c>
      <c r="CF20" s="86">
        <f t="shared" si="79"/>
        <v>69.183349570000004</v>
      </c>
      <c r="CG20" s="86"/>
      <c r="CH20" s="86"/>
      <c r="CI20" s="86"/>
      <c r="CJ20" s="86">
        <f t="shared" ref="CJ20" si="80">CJ21+CJ23+CJ24+CJ35</f>
        <v>42</v>
      </c>
      <c r="CK20" s="86"/>
      <c r="CL20" s="97"/>
    </row>
    <row r="21" spans="1:90" s="92" customFormat="1" ht="31.5" x14ac:dyDescent="0.25">
      <c r="A21" s="8" t="str">
        <f>'1'!A19</f>
        <v>4.1</v>
      </c>
      <c r="B21" s="78" t="str">
        <f>'1'!B19</f>
        <v>Новое строительство, покупка зданий (сооружений), всего, в том числе:</v>
      </c>
      <c r="C21" s="84" t="str">
        <f>'1'!C19</f>
        <v>Г</v>
      </c>
      <c r="D21" s="88">
        <f t="shared" ref="D21" si="81">D22</f>
        <v>0</v>
      </c>
      <c r="E21" s="88">
        <f t="shared" ref="E21:G21" si="82">E22</f>
        <v>7.3009997499999999</v>
      </c>
      <c r="F21" s="88">
        <f t="shared" si="82"/>
        <v>0</v>
      </c>
      <c r="G21" s="88">
        <f t="shared" si="82"/>
        <v>0</v>
      </c>
      <c r="H21" s="88"/>
      <c r="I21" s="88"/>
      <c r="J21" s="88"/>
      <c r="K21" s="88">
        <f t="shared" ref="K21" si="83">K22</f>
        <v>0</v>
      </c>
      <c r="L21" s="88"/>
      <c r="M21" s="88">
        <f t="shared" ref="M21" si="84">M22</f>
        <v>0</v>
      </c>
      <c r="N21" s="88"/>
      <c r="O21" s="88"/>
      <c r="P21" s="88"/>
      <c r="Q21" s="88"/>
      <c r="R21" s="88">
        <f t="shared" ref="R21:U21" si="85">R22</f>
        <v>0</v>
      </c>
      <c r="S21" s="88"/>
      <c r="T21" s="88">
        <f t="shared" si="85"/>
        <v>0</v>
      </c>
      <c r="U21" s="88">
        <f t="shared" si="85"/>
        <v>0</v>
      </c>
      <c r="V21" s="88"/>
      <c r="W21" s="88"/>
      <c r="X21" s="88"/>
      <c r="Y21" s="88">
        <f t="shared" ref="Y21" si="86">Y22</f>
        <v>0</v>
      </c>
      <c r="Z21" s="88"/>
      <c r="AA21" s="88">
        <f t="shared" ref="AA21:AB21" si="87">AA22</f>
        <v>0</v>
      </c>
      <c r="AB21" s="88">
        <f t="shared" si="87"/>
        <v>0</v>
      </c>
      <c r="AC21" s="88"/>
      <c r="AD21" s="88"/>
      <c r="AE21" s="88"/>
      <c r="AF21" s="88">
        <f t="shared" ref="AF21" si="88">AF22</f>
        <v>0</v>
      </c>
      <c r="AG21" s="88"/>
      <c r="AH21" s="88">
        <f t="shared" ref="AH21:AI21" si="89">AH22</f>
        <v>0</v>
      </c>
      <c r="AI21" s="88">
        <f t="shared" si="89"/>
        <v>0</v>
      </c>
      <c r="AJ21" s="88"/>
      <c r="AK21" s="88"/>
      <c r="AL21" s="88"/>
      <c r="AM21" s="88">
        <f t="shared" ref="AM21" si="90">AM22</f>
        <v>0</v>
      </c>
      <c r="AN21" s="88"/>
      <c r="AO21" s="88">
        <f t="shared" ref="AO21:AP21" si="91">AO22</f>
        <v>0</v>
      </c>
      <c r="AP21" s="88">
        <f t="shared" si="91"/>
        <v>7.3009997499999999</v>
      </c>
      <c r="AQ21" s="88"/>
      <c r="AR21" s="88"/>
      <c r="AS21" s="88"/>
      <c r="AT21" s="88">
        <f t="shared" ref="AT21" si="92">AT22</f>
        <v>1</v>
      </c>
      <c r="AU21" s="88"/>
      <c r="AV21" s="88">
        <f t="shared" ref="AV21:AW21" si="93">AV22</f>
        <v>0</v>
      </c>
      <c r="AW21" s="88">
        <f t="shared" si="93"/>
        <v>0</v>
      </c>
      <c r="AX21" s="88"/>
      <c r="AY21" s="88"/>
      <c r="AZ21" s="88"/>
      <c r="BA21" s="88">
        <f t="shared" ref="BA21" si="94">BA22</f>
        <v>0</v>
      </c>
      <c r="BB21" s="88"/>
      <c r="BC21" s="88">
        <f t="shared" ref="BC21:BD21" si="95">BC22</f>
        <v>0</v>
      </c>
      <c r="BD21" s="88">
        <f t="shared" si="95"/>
        <v>0</v>
      </c>
      <c r="BE21" s="88"/>
      <c r="BF21" s="88"/>
      <c r="BG21" s="88"/>
      <c r="BH21" s="88">
        <f t="shared" ref="BH21" si="96">BH22</f>
        <v>0</v>
      </c>
      <c r="BI21" s="88"/>
      <c r="BJ21" s="88">
        <f t="shared" ref="BJ21:BK21" si="97">BJ22</f>
        <v>0</v>
      </c>
      <c r="BK21" s="88">
        <f t="shared" si="97"/>
        <v>0</v>
      </c>
      <c r="BL21" s="88"/>
      <c r="BM21" s="88"/>
      <c r="BN21" s="88"/>
      <c r="BO21" s="88">
        <f t="shared" ref="BO21" si="98">BO22</f>
        <v>0</v>
      </c>
      <c r="BP21" s="88"/>
      <c r="BQ21" s="88">
        <f t="shared" ref="BQ21:BR21" si="99">BQ22</f>
        <v>0</v>
      </c>
      <c r="BR21" s="88">
        <f t="shared" si="99"/>
        <v>0</v>
      </c>
      <c r="BS21" s="88"/>
      <c r="BT21" s="88"/>
      <c r="BU21" s="88"/>
      <c r="BV21" s="88">
        <f t="shared" ref="BV21" si="100">BV22</f>
        <v>0</v>
      </c>
      <c r="BW21" s="88"/>
      <c r="BX21" s="88">
        <f t="shared" ref="BX21:BY21" si="101">BX22</f>
        <v>0</v>
      </c>
      <c r="BY21" s="88">
        <f t="shared" si="101"/>
        <v>0</v>
      </c>
      <c r="BZ21" s="88"/>
      <c r="CA21" s="88"/>
      <c r="CB21" s="88"/>
      <c r="CC21" s="88">
        <f t="shared" ref="CC21" si="102">CC22</f>
        <v>0</v>
      </c>
      <c r="CD21" s="88"/>
      <c r="CE21" s="88">
        <f t="shared" ref="CE21:CF21" si="103">CE22</f>
        <v>0</v>
      </c>
      <c r="CF21" s="88">
        <f t="shared" si="103"/>
        <v>7.3009997499999999</v>
      </c>
      <c r="CG21" s="88"/>
      <c r="CH21" s="88"/>
      <c r="CI21" s="88"/>
      <c r="CJ21" s="88">
        <f t="shared" ref="CJ21" si="104">CJ22</f>
        <v>1</v>
      </c>
      <c r="CK21" s="88"/>
      <c r="CL21" s="97"/>
    </row>
    <row r="22" spans="1:90" s="92" customFormat="1" x14ac:dyDescent="0.25">
      <c r="A22" s="8" t="str">
        <f>'1'!A20</f>
        <v>4.1.1</v>
      </c>
      <c r="B22" s="79" t="str">
        <f>'1'!B20</f>
        <v>Приобрететние офисного здания в пгт Спирово</v>
      </c>
      <c r="C22" s="85" t="str">
        <f>'1'!C20</f>
        <v>P_ТАЭС.06</v>
      </c>
      <c r="D22" s="88">
        <v>0</v>
      </c>
      <c r="E22" s="88">
        <v>7.3009997499999999</v>
      </c>
      <c r="F22" s="88"/>
      <c r="G22" s="88"/>
      <c r="H22" s="88"/>
      <c r="I22" s="88"/>
      <c r="J22" s="88"/>
      <c r="K22" s="88"/>
      <c r="L22" s="88"/>
      <c r="M22" s="88"/>
      <c r="N22" s="89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>
        <v>7.3009997499999999</v>
      </c>
      <c r="AQ22" s="88"/>
      <c r="AR22" s="88"/>
      <c r="AS22" s="88"/>
      <c r="AT22" s="88">
        <v>1</v>
      </c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>
        <f>T22+AH22+AV22</f>
        <v>0</v>
      </c>
      <c r="BY22" s="88">
        <f>U22+AI22+AW22</f>
        <v>0</v>
      </c>
      <c r="BZ22" s="88"/>
      <c r="CA22" s="88"/>
      <c r="CB22" s="88"/>
      <c r="CC22" s="88">
        <f>Y22+AM22+BA22</f>
        <v>0</v>
      </c>
      <c r="CD22" s="88"/>
      <c r="CE22" s="88">
        <f>AA22+AO22+BC22+BJ22</f>
        <v>0</v>
      </c>
      <c r="CF22" s="88">
        <f>AB22+AP22+BD22+BK22</f>
        <v>7.3009997499999999</v>
      </c>
      <c r="CG22" s="88"/>
      <c r="CH22" s="88"/>
      <c r="CI22" s="88"/>
      <c r="CJ22" s="88">
        <f>AF22+AT22+BH22+BO22</f>
        <v>1</v>
      </c>
      <c r="CK22" s="88"/>
      <c r="CL22" s="97"/>
    </row>
    <row r="23" spans="1:90" s="92" customFormat="1" ht="31.5" x14ac:dyDescent="0.25">
      <c r="A23" s="8" t="str">
        <f>'1'!A21</f>
        <v>4.2</v>
      </c>
      <c r="B23" s="78" t="str">
        <f>'1'!B21</f>
        <v>Новое строительство, покупка линий связи и телекоммуникационных систем, всего, в том числе:</v>
      </c>
      <c r="C23" s="82" t="str">
        <f>'1'!C21</f>
        <v>Г</v>
      </c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97"/>
    </row>
    <row r="24" spans="1:90" s="92" customFormat="1" ht="31.5" x14ac:dyDescent="0.25">
      <c r="A24" s="8" t="str">
        <f>'1'!A22</f>
        <v>4.3</v>
      </c>
      <c r="B24" s="78" t="str">
        <f>'1'!B22</f>
        <v>Прочее новое строительство, создание, покупка объектов основных средств, всего, в том числе:</v>
      </c>
      <c r="C24" s="82" t="str">
        <f>'1'!C22</f>
        <v>Г</v>
      </c>
      <c r="D24" s="88">
        <f t="shared" ref="D24" si="105">SUM(D25:D34)</f>
        <v>0</v>
      </c>
      <c r="E24" s="88">
        <f t="shared" ref="E24:G24" si="106">SUM(E25:E34)</f>
        <v>61.882349820000002</v>
      </c>
      <c r="F24" s="88">
        <f t="shared" si="106"/>
        <v>0</v>
      </c>
      <c r="G24" s="88">
        <f t="shared" si="106"/>
        <v>0</v>
      </c>
      <c r="H24" s="88"/>
      <c r="I24" s="88"/>
      <c r="J24" s="88"/>
      <c r="K24" s="88">
        <f t="shared" ref="K24" si="107">SUM(K25:K34)</f>
        <v>0</v>
      </c>
      <c r="L24" s="88"/>
      <c r="M24" s="88">
        <f t="shared" ref="M24" si="108">SUM(M25:M34)</f>
        <v>0</v>
      </c>
      <c r="N24" s="88"/>
      <c r="O24" s="88"/>
      <c r="P24" s="88"/>
      <c r="Q24" s="88"/>
      <c r="R24" s="88">
        <f t="shared" ref="R24:U24" si="109">SUM(R25:R34)</f>
        <v>0</v>
      </c>
      <c r="S24" s="88"/>
      <c r="T24" s="88">
        <f t="shared" si="109"/>
        <v>0</v>
      </c>
      <c r="U24" s="88">
        <f t="shared" si="109"/>
        <v>0</v>
      </c>
      <c r="V24" s="88"/>
      <c r="W24" s="88"/>
      <c r="X24" s="88"/>
      <c r="Y24" s="88">
        <f t="shared" ref="Y24" si="110">SUM(Y25:Y34)</f>
        <v>0</v>
      </c>
      <c r="Z24" s="88"/>
      <c r="AA24" s="88">
        <f t="shared" ref="AA24:AB24" si="111">SUM(AA25:AA34)</f>
        <v>0</v>
      </c>
      <c r="AB24" s="88">
        <f t="shared" si="111"/>
        <v>0</v>
      </c>
      <c r="AC24" s="88"/>
      <c r="AD24" s="88"/>
      <c r="AE24" s="88"/>
      <c r="AF24" s="88">
        <f t="shared" ref="AF24" si="112">SUM(AF25:AF34)</f>
        <v>0</v>
      </c>
      <c r="AG24" s="88"/>
      <c r="AH24" s="88">
        <f t="shared" ref="AH24:AI24" si="113">SUM(AH25:AH34)</f>
        <v>0</v>
      </c>
      <c r="AI24" s="88">
        <f t="shared" si="113"/>
        <v>0</v>
      </c>
      <c r="AJ24" s="88"/>
      <c r="AK24" s="88"/>
      <c r="AL24" s="88"/>
      <c r="AM24" s="88">
        <f t="shared" ref="AM24" si="114">SUM(AM25:AM34)</f>
        <v>0</v>
      </c>
      <c r="AN24" s="88"/>
      <c r="AO24" s="88">
        <f t="shared" ref="AO24:AP24" si="115">SUM(AO25:AO34)</f>
        <v>0</v>
      </c>
      <c r="AP24" s="88">
        <f t="shared" si="115"/>
        <v>14.192657669999999</v>
      </c>
      <c r="AQ24" s="88"/>
      <c r="AR24" s="88"/>
      <c r="AS24" s="88"/>
      <c r="AT24" s="88">
        <f t="shared" ref="AT24" si="116">SUM(AT25:AT34)</f>
        <v>17</v>
      </c>
      <c r="AU24" s="88"/>
      <c r="AV24" s="88">
        <f t="shared" ref="AV24:AW24" si="117">SUM(AV25:AV34)</f>
        <v>0</v>
      </c>
      <c r="AW24" s="88">
        <f t="shared" si="117"/>
        <v>0</v>
      </c>
      <c r="AX24" s="88"/>
      <c r="AY24" s="88"/>
      <c r="AZ24" s="88"/>
      <c r="BA24" s="88">
        <f t="shared" ref="BA24" si="118">SUM(BA25:BA34)</f>
        <v>0</v>
      </c>
      <c r="BB24" s="88"/>
      <c r="BC24" s="88">
        <f t="shared" ref="BC24:BD24" si="119">SUM(BC25:BC34)</f>
        <v>0</v>
      </c>
      <c r="BD24" s="88">
        <f t="shared" si="119"/>
        <v>24.23987627</v>
      </c>
      <c r="BE24" s="88"/>
      <c r="BF24" s="88"/>
      <c r="BG24" s="88"/>
      <c r="BH24" s="88">
        <f t="shared" ref="BH24" si="120">SUM(BH25:BH34)</f>
        <v>16</v>
      </c>
      <c r="BI24" s="88"/>
      <c r="BJ24" s="88">
        <f t="shared" ref="BJ24:BK24" si="121">SUM(BJ25:BJ34)</f>
        <v>0</v>
      </c>
      <c r="BK24" s="88">
        <f t="shared" si="121"/>
        <v>23.449815879999999</v>
      </c>
      <c r="BL24" s="88"/>
      <c r="BM24" s="88"/>
      <c r="BN24" s="88"/>
      <c r="BO24" s="88">
        <f t="shared" ref="BO24" si="122">SUM(BO25:BO34)</f>
        <v>8</v>
      </c>
      <c r="BP24" s="88"/>
      <c r="BQ24" s="88">
        <f t="shared" ref="BQ24:BR24" si="123">SUM(BQ25:BQ34)</f>
        <v>0</v>
      </c>
      <c r="BR24" s="88">
        <f t="shared" si="123"/>
        <v>0</v>
      </c>
      <c r="BS24" s="88"/>
      <c r="BT24" s="88"/>
      <c r="BU24" s="88"/>
      <c r="BV24" s="88">
        <f t="shared" ref="BV24" si="124">SUM(BV25:BV34)</f>
        <v>0</v>
      </c>
      <c r="BW24" s="88"/>
      <c r="BX24" s="88">
        <f t="shared" ref="BX24:BY24" si="125">SUM(BX25:BX34)</f>
        <v>0</v>
      </c>
      <c r="BY24" s="88">
        <f t="shared" si="125"/>
        <v>0</v>
      </c>
      <c r="BZ24" s="88"/>
      <c r="CA24" s="88"/>
      <c r="CB24" s="88"/>
      <c r="CC24" s="88">
        <f t="shared" ref="CC24" si="126">SUM(CC25:CC34)</f>
        <v>0</v>
      </c>
      <c r="CD24" s="88"/>
      <c r="CE24" s="88">
        <f t="shared" ref="CE24:CF24" si="127">SUM(CE25:CE34)</f>
        <v>0</v>
      </c>
      <c r="CF24" s="88">
        <f t="shared" si="127"/>
        <v>61.882349820000002</v>
      </c>
      <c r="CG24" s="88"/>
      <c r="CH24" s="88"/>
      <c r="CI24" s="88"/>
      <c r="CJ24" s="88">
        <f t="shared" ref="CJ24" si="128">SUM(CJ25:CJ34)</f>
        <v>41</v>
      </c>
      <c r="CK24" s="88"/>
      <c r="CL24" s="97"/>
    </row>
    <row r="25" spans="1:90" s="92" customFormat="1" x14ac:dyDescent="0.25">
      <c r="A25" s="8" t="str">
        <f>'1'!A23</f>
        <v>4.3.1</v>
      </c>
      <c r="B25" s="79" t="str">
        <f>'1'!B23</f>
        <v>Автомобиль Lada Vesta</v>
      </c>
      <c r="C25" s="83" t="str">
        <f>'1'!C23</f>
        <v>P_ТАЭС.01</v>
      </c>
      <c r="D25" s="88">
        <v>0</v>
      </c>
      <c r="E25" s="88">
        <v>32.98021627</v>
      </c>
      <c r="F25" s="88"/>
      <c r="G25" s="88"/>
      <c r="H25" s="88"/>
      <c r="I25" s="88"/>
      <c r="J25" s="88"/>
      <c r="K25" s="88"/>
      <c r="L25" s="88"/>
      <c r="M25" s="88"/>
      <c r="N25" s="89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>
        <v>8.7403399999999998</v>
      </c>
      <c r="AQ25" s="88"/>
      <c r="AR25" s="88"/>
      <c r="AS25" s="88"/>
      <c r="AT25" s="88">
        <v>6</v>
      </c>
      <c r="AU25" s="88"/>
      <c r="AV25" s="88"/>
      <c r="AW25" s="88"/>
      <c r="AX25" s="88"/>
      <c r="AY25" s="88"/>
      <c r="AZ25" s="88"/>
      <c r="BA25" s="88"/>
      <c r="BB25" s="88"/>
      <c r="BC25" s="88"/>
      <c r="BD25" s="88">
        <v>24.23987627</v>
      </c>
      <c r="BE25" s="88"/>
      <c r="BF25" s="88"/>
      <c r="BG25" s="88"/>
      <c r="BH25" s="88">
        <v>16</v>
      </c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>
        <f t="shared" ref="BX25:BX34" si="129">T25+AH25+AV25</f>
        <v>0</v>
      </c>
      <c r="BY25" s="88">
        <f t="shared" ref="BY25:BY34" si="130">U25+AI25+AW25</f>
        <v>0</v>
      </c>
      <c r="BZ25" s="88"/>
      <c r="CA25" s="88"/>
      <c r="CB25" s="88"/>
      <c r="CC25" s="88">
        <f t="shared" ref="CC25:CC34" si="131">Y25+AM25+BA25</f>
        <v>0</v>
      </c>
      <c r="CD25" s="88"/>
      <c r="CE25" s="88">
        <f t="shared" ref="CE25:CE34" si="132">AA25+AO25+BC25+BJ25</f>
        <v>0</v>
      </c>
      <c r="CF25" s="88">
        <f t="shared" ref="CF25:CF34" si="133">AB25+AP25+BD25+BK25</f>
        <v>32.98021627</v>
      </c>
      <c r="CG25" s="88"/>
      <c r="CH25" s="88"/>
      <c r="CI25" s="88"/>
      <c r="CJ25" s="88">
        <f t="shared" ref="CJ25:CJ34" si="134">AF25+AT25+BH25+BO25</f>
        <v>22</v>
      </c>
      <c r="CK25" s="88"/>
      <c r="CL25" s="97"/>
    </row>
    <row r="26" spans="1:90" s="92" customFormat="1" ht="31.5" x14ac:dyDescent="0.25">
      <c r="A26" s="8" t="str">
        <f>'1'!A24</f>
        <v>4.3.2</v>
      </c>
      <c r="B26" s="79" t="str">
        <f>'1'!B24</f>
        <v>Дизельный генератор АД-24 (в шумозащитном еврокожухе) на прицепе (2 шт.)</v>
      </c>
      <c r="C26" s="83" t="str">
        <f>'1'!C24</f>
        <v>P_ТАЭС.02</v>
      </c>
      <c r="D26" s="88">
        <v>0</v>
      </c>
      <c r="E26" s="88">
        <v>1.7305225</v>
      </c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>
        <v>1.7305225</v>
      </c>
      <c r="AQ26" s="88"/>
      <c r="AR26" s="88"/>
      <c r="AS26" s="88"/>
      <c r="AT26" s="88">
        <v>2</v>
      </c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  <c r="BV26" s="88"/>
      <c r="BW26" s="88"/>
      <c r="BX26" s="88">
        <f t="shared" si="129"/>
        <v>0</v>
      </c>
      <c r="BY26" s="88">
        <f t="shared" si="130"/>
        <v>0</v>
      </c>
      <c r="BZ26" s="88"/>
      <c r="CA26" s="88"/>
      <c r="CB26" s="88"/>
      <c r="CC26" s="88">
        <f t="shared" si="131"/>
        <v>0</v>
      </c>
      <c r="CD26" s="88"/>
      <c r="CE26" s="88">
        <f t="shared" si="132"/>
        <v>0</v>
      </c>
      <c r="CF26" s="88">
        <f t="shared" si="133"/>
        <v>1.7305225</v>
      </c>
      <c r="CG26" s="88"/>
      <c r="CH26" s="88"/>
      <c r="CI26" s="88"/>
      <c r="CJ26" s="88">
        <f t="shared" si="134"/>
        <v>2</v>
      </c>
      <c r="CK26" s="88"/>
      <c r="CL26" s="97"/>
    </row>
    <row r="27" spans="1:90" s="92" customFormat="1" x14ac:dyDescent="0.25">
      <c r="A27" s="8" t="str">
        <f>'1'!A25</f>
        <v>4.3.3</v>
      </c>
      <c r="B27" s="79" t="str">
        <f>'1'!B25</f>
        <v>Генератор ZRD 12000TA 10 кВт</v>
      </c>
      <c r="C27" s="83" t="str">
        <f>'1'!C25</f>
        <v>P_ТАЭС.03</v>
      </c>
      <c r="D27" s="88">
        <v>0</v>
      </c>
      <c r="E27" s="88">
        <v>0.34514173999999997</v>
      </c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>
        <v>0.34514173999999997</v>
      </c>
      <c r="AQ27" s="88"/>
      <c r="AR27" s="88"/>
      <c r="AS27" s="88"/>
      <c r="AT27" s="88">
        <v>1</v>
      </c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>
        <f t="shared" si="129"/>
        <v>0</v>
      </c>
      <c r="BY27" s="88">
        <f t="shared" si="130"/>
        <v>0</v>
      </c>
      <c r="BZ27" s="88"/>
      <c r="CA27" s="88"/>
      <c r="CB27" s="88"/>
      <c r="CC27" s="88">
        <f t="shared" si="131"/>
        <v>0</v>
      </c>
      <c r="CD27" s="88"/>
      <c r="CE27" s="88">
        <f t="shared" si="132"/>
        <v>0</v>
      </c>
      <c r="CF27" s="88">
        <f t="shared" si="133"/>
        <v>0.34514173999999997</v>
      </c>
      <c r="CG27" s="88"/>
      <c r="CH27" s="88"/>
      <c r="CI27" s="88"/>
      <c r="CJ27" s="88">
        <f t="shared" si="134"/>
        <v>1</v>
      </c>
      <c r="CK27" s="88"/>
      <c r="CL27" s="97"/>
    </row>
    <row r="28" spans="1:90" s="92" customFormat="1" ht="47.25" x14ac:dyDescent="0.25">
      <c r="A28" s="8" t="str">
        <f>'1'!A26</f>
        <v>4.3.4</v>
      </c>
      <c r="B28" s="79" t="str">
        <f>'1'!B26</f>
        <v>MI 2892 Анализатор качества электрической энергии класса А (с клещами А1502 30/300/3000 А) с государственной поверкой (2 шт.)</v>
      </c>
      <c r="C28" s="83" t="str">
        <f>'1'!C26</f>
        <v>P_ТАЭС.04</v>
      </c>
      <c r="D28" s="88">
        <v>0</v>
      </c>
      <c r="E28" s="88">
        <v>1.6201266700000001</v>
      </c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>
        <v>1.6201266700000001</v>
      </c>
      <c r="AQ28" s="88"/>
      <c r="AR28" s="88"/>
      <c r="AS28" s="88"/>
      <c r="AT28" s="88">
        <v>2</v>
      </c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>
        <f t="shared" si="129"/>
        <v>0</v>
      </c>
      <c r="BY28" s="88">
        <f t="shared" si="130"/>
        <v>0</v>
      </c>
      <c r="BZ28" s="88"/>
      <c r="CA28" s="88"/>
      <c r="CB28" s="88"/>
      <c r="CC28" s="88">
        <f t="shared" si="131"/>
        <v>0</v>
      </c>
      <c r="CD28" s="88"/>
      <c r="CE28" s="88">
        <f t="shared" si="132"/>
        <v>0</v>
      </c>
      <c r="CF28" s="88">
        <f t="shared" si="133"/>
        <v>1.6201266700000001</v>
      </c>
      <c r="CG28" s="88"/>
      <c r="CH28" s="88"/>
      <c r="CI28" s="88"/>
      <c r="CJ28" s="88">
        <f t="shared" si="134"/>
        <v>2</v>
      </c>
      <c r="CK28" s="88"/>
      <c r="CL28" s="97"/>
    </row>
    <row r="29" spans="1:90" s="92" customFormat="1" x14ac:dyDescent="0.25">
      <c r="A29" s="8" t="str">
        <f>'1'!A27</f>
        <v>4.3.5</v>
      </c>
      <c r="B29" s="79" t="str">
        <f>'1'!B27</f>
        <v>Ретометр - М2</v>
      </c>
      <c r="C29" s="83" t="str">
        <f>'1'!C27</f>
        <v>P_ТАЭС.05</v>
      </c>
      <c r="D29" s="88">
        <v>0</v>
      </c>
      <c r="E29" s="88">
        <v>0.14993124999999999</v>
      </c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>
        <v>0.14993124999999999</v>
      </c>
      <c r="AQ29" s="88"/>
      <c r="AR29" s="88"/>
      <c r="AS29" s="88"/>
      <c r="AT29" s="88">
        <v>1</v>
      </c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>
        <f t="shared" si="129"/>
        <v>0</v>
      </c>
      <c r="BY29" s="88">
        <f t="shared" si="130"/>
        <v>0</v>
      </c>
      <c r="BZ29" s="88"/>
      <c r="CA29" s="88"/>
      <c r="CB29" s="88"/>
      <c r="CC29" s="88">
        <f t="shared" si="131"/>
        <v>0</v>
      </c>
      <c r="CD29" s="88"/>
      <c r="CE29" s="88">
        <f t="shared" si="132"/>
        <v>0</v>
      </c>
      <c r="CF29" s="88">
        <f t="shared" si="133"/>
        <v>0.14993124999999999</v>
      </c>
      <c r="CG29" s="88"/>
      <c r="CH29" s="88"/>
      <c r="CI29" s="88"/>
      <c r="CJ29" s="88">
        <f t="shared" si="134"/>
        <v>1</v>
      </c>
      <c r="CK29" s="88"/>
      <c r="CL29" s="97"/>
    </row>
    <row r="30" spans="1:90" s="92" customFormat="1" x14ac:dyDescent="0.25">
      <c r="A30" s="8" t="str">
        <f>'1'!A28</f>
        <v>4.3.6</v>
      </c>
      <c r="B30" s="79" t="str">
        <f>'1'!B28</f>
        <v>Автомобиль HAVAL DARGO (3 шт.)</v>
      </c>
      <c r="C30" s="83" t="str">
        <f>'1'!C28</f>
        <v>P_ТАЭС.07</v>
      </c>
      <c r="D30" s="88">
        <v>0</v>
      </c>
      <c r="E30" s="88">
        <v>8.8314059999999994</v>
      </c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>
        <v>0</v>
      </c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>
        <v>8.8314059999999994</v>
      </c>
      <c r="BL30" s="88"/>
      <c r="BM30" s="88"/>
      <c r="BN30" s="88"/>
      <c r="BO30" s="88">
        <v>3</v>
      </c>
      <c r="BP30" s="88"/>
      <c r="BQ30" s="88"/>
      <c r="BR30" s="88"/>
      <c r="BS30" s="88"/>
      <c r="BT30" s="88"/>
      <c r="BU30" s="88"/>
      <c r="BV30" s="88"/>
      <c r="BW30" s="88"/>
      <c r="BX30" s="88">
        <f t="shared" si="129"/>
        <v>0</v>
      </c>
      <c r="BY30" s="88">
        <f t="shared" si="130"/>
        <v>0</v>
      </c>
      <c r="BZ30" s="88"/>
      <c r="CA30" s="88"/>
      <c r="CB30" s="88"/>
      <c r="CC30" s="88">
        <f t="shared" si="131"/>
        <v>0</v>
      </c>
      <c r="CD30" s="88"/>
      <c r="CE30" s="88">
        <f t="shared" si="132"/>
        <v>0</v>
      </c>
      <c r="CF30" s="88">
        <f t="shared" si="133"/>
        <v>8.8314059999999994</v>
      </c>
      <c r="CG30" s="88"/>
      <c r="CH30" s="88"/>
      <c r="CI30" s="88"/>
      <c r="CJ30" s="88">
        <f t="shared" si="134"/>
        <v>3</v>
      </c>
      <c r="CK30" s="88"/>
      <c r="CL30" s="97"/>
    </row>
    <row r="31" spans="1:90" s="92" customFormat="1" x14ac:dyDescent="0.25">
      <c r="A31" s="8" t="str">
        <f>'1'!A29</f>
        <v>4.3.7</v>
      </c>
      <c r="B31" s="79" t="str">
        <f>'1'!B29</f>
        <v>Автомобиль Geely Preface (5 шт.)</v>
      </c>
      <c r="C31" s="83" t="str">
        <f>'1'!C29</f>
        <v>P_ТАЭС.08</v>
      </c>
      <c r="D31" s="88">
        <v>0</v>
      </c>
      <c r="E31" s="88">
        <v>14.61840988</v>
      </c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>
        <v>0</v>
      </c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>
        <v>14.61840988</v>
      </c>
      <c r="BL31" s="88"/>
      <c r="BM31" s="88"/>
      <c r="BN31" s="88"/>
      <c r="BO31" s="88">
        <v>5</v>
      </c>
      <c r="BP31" s="88"/>
      <c r="BQ31" s="88"/>
      <c r="BR31" s="88"/>
      <c r="BS31" s="88"/>
      <c r="BT31" s="88"/>
      <c r="BU31" s="88"/>
      <c r="BV31" s="88"/>
      <c r="BW31" s="88"/>
      <c r="BX31" s="88">
        <f t="shared" si="129"/>
        <v>0</v>
      </c>
      <c r="BY31" s="88">
        <f t="shared" si="130"/>
        <v>0</v>
      </c>
      <c r="BZ31" s="88"/>
      <c r="CA31" s="88"/>
      <c r="CB31" s="88"/>
      <c r="CC31" s="88">
        <f t="shared" si="131"/>
        <v>0</v>
      </c>
      <c r="CD31" s="88"/>
      <c r="CE31" s="88">
        <f t="shared" si="132"/>
        <v>0</v>
      </c>
      <c r="CF31" s="88">
        <f t="shared" si="133"/>
        <v>14.61840988</v>
      </c>
      <c r="CG31" s="88"/>
      <c r="CH31" s="88"/>
      <c r="CI31" s="88"/>
      <c r="CJ31" s="88">
        <f t="shared" si="134"/>
        <v>5</v>
      </c>
      <c r="CK31" s="88"/>
      <c r="CL31" s="97"/>
    </row>
    <row r="32" spans="1:90" s="92" customFormat="1" x14ac:dyDescent="0.25">
      <c r="A32" s="8" t="str">
        <f>'1'!A30</f>
        <v>4.3.8</v>
      </c>
      <c r="B32" s="79" t="str">
        <f>'1'!B30</f>
        <v>Система видеонаблюдения Конаковский участок</v>
      </c>
      <c r="C32" s="83" t="str">
        <f>'1'!C30</f>
        <v>P_ТАЭС.09</v>
      </c>
      <c r="D32" s="88">
        <v>0</v>
      </c>
      <c r="E32" s="88">
        <v>0.35851217000000002</v>
      </c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>
        <v>0.35851217000000002</v>
      </c>
      <c r="AQ32" s="88"/>
      <c r="AR32" s="88"/>
      <c r="AS32" s="88"/>
      <c r="AT32" s="88">
        <v>1</v>
      </c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>
        <f t="shared" si="129"/>
        <v>0</v>
      </c>
      <c r="BY32" s="88">
        <f t="shared" si="130"/>
        <v>0</v>
      </c>
      <c r="BZ32" s="88"/>
      <c r="CA32" s="88"/>
      <c r="CB32" s="88"/>
      <c r="CC32" s="88">
        <f t="shared" si="131"/>
        <v>0</v>
      </c>
      <c r="CD32" s="88"/>
      <c r="CE32" s="88">
        <f t="shared" si="132"/>
        <v>0</v>
      </c>
      <c r="CF32" s="88">
        <f t="shared" si="133"/>
        <v>0.35851217000000002</v>
      </c>
      <c r="CG32" s="88"/>
      <c r="CH32" s="88"/>
      <c r="CI32" s="88"/>
      <c r="CJ32" s="88">
        <f t="shared" si="134"/>
        <v>1</v>
      </c>
      <c r="CK32" s="88"/>
      <c r="CL32" s="97"/>
    </row>
    <row r="33" spans="1:90" s="92" customFormat="1" x14ac:dyDescent="0.25">
      <c r="A33" s="8" t="str">
        <f>'1'!A31</f>
        <v>4.3.9</v>
      </c>
      <c r="B33" s="79" t="str">
        <f>'1'!B31</f>
        <v>Система видеонаблюдения Торжокский участок</v>
      </c>
      <c r="C33" s="85" t="str">
        <f>'1'!C31</f>
        <v>P_ТАЭС.10</v>
      </c>
      <c r="D33" s="88">
        <v>0</v>
      </c>
      <c r="E33" s="88">
        <v>0.42046284</v>
      </c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>
        <v>0.42046284</v>
      </c>
      <c r="AQ33" s="88"/>
      <c r="AR33" s="88"/>
      <c r="AS33" s="88"/>
      <c r="AT33" s="88">
        <v>1</v>
      </c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>
        <f t="shared" si="129"/>
        <v>0</v>
      </c>
      <c r="BY33" s="88">
        <f t="shared" si="130"/>
        <v>0</v>
      </c>
      <c r="BZ33" s="88"/>
      <c r="CA33" s="88"/>
      <c r="CB33" s="88"/>
      <c r="CC33" s="88">
        <f t="shared" si="131"/>
        <v>0</v>
      </c>
      <c r="CD33" s="88"/>
      <c r="CE33" s="88">
        <f t="shared" si="132"/>
        <v>0</v>
      </c>
      <c r="CF33" s="88">
        <f t="shared" si="133"/>
        <v>0.42046284</v>
      </c>
      <c r="CG33" s="88"/>
      <c r="CH33" s="88"/>
      <c r="CI33" s="88"/>
      <c r="CJ33" s="88">
        <f t="shared" si="134"/>
        <v>1</v>
      </c>
      <c r="CK33" s="88"/>
      <c r="CL33" s="97"/>
    </row>
    <row r="34" spans="1:90" s="92" customFormat="1" x14ac:dyDescent="0.25">
      <c r="A34" s="8" t="str">
        <f>'1'!A32</f>
        <v>4.3.10</v>
      </c>
      <c r="B34" s="79" t="str">
        <f>'1'!B32</f>
        <v>Интерактивный терминал самообслуживания (3 шт.)</v>
      </c>
      <c r="C34" s="83" t="str">
        <f>'1'!C32</f>
        <v>P_ТАЭС.11</v>
      </c>
      <c r="D34" s="88">
        <v>0</v>
      </c>
      <c r="E34" s="88">
        <v>0.82762049999999998</v>
      </c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>
        <v>0.82762049999999998</v>
      </c>
      <c r="AQ34" s="88"/>
      <c r="AR34" s="88"/>
      <c r="AS34" s="88"/>
      <c r="AT34" s="88">
        <v>3</v>
      </c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>
        <f t="shared" si="129"/>
        <v>0</v>
      </c>
      <c r="BY34" s="88">
        <f t="shared" si="130"/>
        <v>0</v>
      </c>
      <c r="BZ34" s="88"/>
      <c r="CA34" s="88"/>
      <c r="CB34" s="88"/>
      <c r="CC34" s="88">
        <f t="shared" si="131"/>
        <v>0</v>
      </c>
      <c r="CD34" s="88"/>
      <c r="CE34" s="88">
        <f t="shared" si="132"/>
        <v>0</v>
      </c>
      <c r="CF34" s="88">
        <f t="shared" si="133"/>
        <v>0.82762049999999998</v>
      </c>
      <c r="CG34" s="88"/>
      <c r="CH34" s="88"/>
      <c r="CI34" s="88"/>
      <c r="CJ34" s="88">
        <f t="shared" si="134"/>
        <v>3</v>
      </c>
      <c r="CK34" s="88"/>
      <c r="CL34" s="97"/>
    </row>
    <row r="35" spans="1:90" s="92" customFormat="1" ht="31.5" x14ac:dyDescent="0.25">
      <c r="A35" s="8" t="str">
        <f>'1'!A33</f>
        <v>4.4</v>
      </c>
      <c r="B35" s="78" t="str">
        <f>'1'!B33</f>
        <v>Создание, приобретение прочих объектов нематериальных активов, всего, в том числе:</v>
      </c>
      <c r="C35" s="82" t="str">
        <f>'1'!C33</f>
        <v>Г</v>
      </c>
      <c r="D35" s="88">
        <f t="shared" ref="D35:D36" si="135">D36</f>
        <v>0</v>
      </c>
      <c r="E35" s="88">
        <f t="shared" ref="E35:G36" si="136">E36</f>
        <v>22.00357005</v>
      </c>
      <c r="F35" s="88">
        <f t="shared" si="136"/>
        <v>0</v>
      </c>
      <c r="G35" s="88">
        <f t="shared" si="136"/>
        <v>0</v>
      </c>
      <c r="H35" s="88"/>
      <c r="I35" s="88"/>
      <c r="J35" s="88"/>
      <c r="K35" s="88">
        <f t="shared" ref="K35:K36" si="137">K36</f>
        <v>0</v>
      </c>
      <c r="L35" s="88"/>
      <c r="M35" s="88">
        <f t="shared" ref="M35:M36" si="138">M36</f>
        <v>0</v>
      </c>
      <c r="N35" s="88"/>
      <c r="O35" s="88"/>
      <c r="P35" s="88"/>
      <c r="Q35" s="88"/>
      <c r="R35" s="88">
        <f t="shared" ref="R35:U36" si="139">R36</f>
        <v>0</v>
      </c>
      <c r="S35" s="88"/>
      <c r="T35" s="88">
        <f t="shared" si="139"/>
        <v>0</v>
      </c>
      <c r="U35" s="88">
        <f t="shared" si="139"/>
        <v>0</v>
      </c>
      <c r="V35" s="88"/>
      <c r="W35" s="88"/>
      <c r="X35" s="88"/>
      <c r="Y35" s="88">
        <f t="shared" ref="Y35:Y36" si="140">Y36</f>
        <v>0</v>
      </c>
      <c r="Z35" s="88"/>
      <c r="AA35" s="88">
        <f t="shared" ref="AA35:AB36" si="141">AA36</f>
        <v>0</v>
      </c>
      <c r="AB35" s="88">
        <f t="shared" si="141"/>
        <v>0</v>
      </c>
      <c r="AC35" s="88"/>
      <c r="AD35" s="88"/>
      <c r="AE35" s="88"/>
      <c r="AF35" s="88">
        <f t="shared" ref="AF35:AF36" si="142">AF36</f>
        <v>0</v>
      </c>
      <c r="AG35" s="88"/>
      <c r="AH35" s="88">
        <f t="shared" ref="AH35:AI36" si="143">AH36</f>
        <v>0</v>
      </c>
      <c r="AI35" s="88">
        <f t="shared" si="143"/>
        <v>0</v>
      </c>
      <c r="AJ35" s="88"/>
      <c r="AK35" s="88"/>
      <c r="AL35" s="88"/>
      <c r="AM35" s="88">
        <f t="shared" ref="AM35:AM36" si="144">AM36</f>
        <v>0</v>
      </c>
      <c r="AN35" s="88"/>
      <c r="AO35" s="88">
        <f t="shared" ref="AO35:AP36" si="145">AO36</f>
        <v>7.1257255300000004</v>
      </c>
      <c r="AP35" s="88">
        <f t="shared" si="145"/>
        <v>0</v>
      </c>
      <c r="AQ35" s="88"/>
      <c r="AR35" s="88"/>
      <c r="AS35" s="88"/>
      <c r="AT35" s="88">
        <f t="shared" ref="AT35:AT36" si="146">AT36</f>
        <v>0</v>
      </c>
      <c r="AU35" s="88"/>
      <c r="AV35" s="88">
        <f t="shared" ref="AV35:AW36" si="147">AV36</f>
        <v>0</v>
      </c>
      <c r="AW35" s="88">
        <f t="shared" si="147"/>
        <v>0</v>
      </c>
      <c r="AX35" s="88"/>
      <c r="AY35" s="88"/>
      <c r="AZ35" s="88"/>
      <c r="BA35" s="88">
        <f t="shared" ref="BA35:BA36" si="148">BA36</f>
        <v>0</v>
      </c>
      <c r="BB35" s="88"/>
      <c r="BC35" s="88">
        <f t="shared" ref="BC35:BD36" si="149">BC36</f>
        <v>7.3317744500000002</v>
      </c>
      <c r="BD35" s="88">
        <f t="shared" si="149"/>
        <v>0</v>
      </c>
      <c r="BE35" s="88"/>
      <c r="BF35" s="88"/>
      <c r="BG35" s="88"/>
      <c r="BH35" s="88">
        <f t="shared" ref="BH35:BH36" si="150">BH36</f>
        <v>0</v>
      </c>
      <c r="BI35" s="88"/>
      <c r="BJ35" s="88">
        <f t="shared" ref="BJ35:BK36" si="151">BJ36</f>
        <v>7.5460700699999999</v>
      </c>
      <c r="BK35" s="88">
        <f t="shared" si="151"/>
        <v>0</v>
      </c>
      <c r="BL35" s="88"/>
      <c r="BM35" s="88"/>
      <c r="BN35" s="88"/>
      <c r="BO35" s="88">
        <f t="shared" ref="BO35:BO36" si="152">BO36</f>
        <v>0</v>
      </c>
      <c r="BP35" s="88"/>
      <c r="BQ35" s="88">
        <f t="shared" ref="BQ35:BR36" si="153">BQ36</f>
        <v>0</v>
      </c>
      <c r="BR35" s="88">
        <f t="shared" si="153"/>
        <v>0</v>
      </c>
      <c r="BS35" s="88"/>
      <c r="BT35" s="88"/>
      <c r="BU35" s="88"/>
      <c r="BV35" s="88">
        <f t="shared" ref="BV35:BV36" si="154">BV36</f>
        <v>0</v>
      </c>
      <c r="BW35" s="88"/>
      <c r="BX35" s="88">
        <f t="shared" ref="BX35:BY36" si="155">BX36</f>
        <v>0</v>
      </c>
      <c r="BY35" s="88">
        <f t="shared" si="155"/>
        <v>0</v>
      </c>
      <c r="BZ35" s="88"/>
      <c r="CA35" s="88"/>
      <c r="CB35" s="88"/>
      <c r="CC35" s="88">
        <f t="shared" ref="CC35:CC36" si="156">CC36</f>
        <v>0</v>
      </c>
      <c r="CD35" s="88"/>
      <c r="CE35" s="88">
        <f t="shared" ref="CE35:CF36" si="157">CE36</f>
        <v>22.00357005</v>
      </c>
      <c r="CF35" s="88">
        <f t="shared" si="157"/>
        <v>0</v>
      </c>
      <c r="CG35" s="88"/>
      <c r="CH35" s="88"/>
      <c r="CI35" s="88"/>
      <c r="CJ35" s="88">
        <f t="shared" ref="CJ35:CJ36" si="158">CJ36</f>
        <v>0</v>
      </c>
      <c r="CK35" s="88"/>
      <c r="CL35" s="97"/>
    </row>
    <row r="36" spans="1:90" s="92" customFormat="1" ht="47.25" x14ac:dyDescent="0.25">
      <c r="A36" s="8" t="str">
        <f>'1'!A34</f>
        <v>4.4.1</v>
      </c>
      <c r="B36" s="78" t="str">
        <f>'1'!B34</f>
        <v>Создание программ для ЭВМ, приобретение исключительных прав на программы для ЭВМ, всего, в том числе:</v>
      </c>
      <c r="C36" s="82" t="str">
        <f>'1'!C34</f>
        <v>Г</v>
      </c>
      <c r="D36" s="88">
        <f t="shared" si="135"/>
        <v>0</v>
      </c>
      <c r="E36" s="88">
        <f t="shared" si="136"/>
        <v>22.00357005</v>
      </c>
      <c r="F36" s="88">
        <f t="shared" si="136"/>
        <v>0</v>
      </c>
      <c r="G36" s="88">
        <f t="shared" si="136"/>
        <v>0</v>
      </c>
      <c r="H36" s="88"/>
      <c r="I36" s="88"/>
      <c r="J36" s="88"/>
      <c r="K36" s="88">
        <f t="shared" si="137"/>
        <v>0</v>
      </c>
      <c r="L36" s="88"/>
      <c r="M36" s="88">
        <f t="shared" si="138"/>
        <v>0</v>
      </c>
      <c r="N36" s="88"/>
      <c r="O36" s="88"/>
      <c r="P36" s="88"/>
      <c r="Q36" s="88"/>
      <c r="R36" s="88">
        <f t="shared" si="139"/>
        <v>0</v>
      </c>
      <c r="S36" s="88"/>
      <c r="T36" s="88">
        <f t="shared" si="139"/>
        <v>0</v>
      </c>
      <c r="U36" s="88">
        <f t="shared" si="139"/>
        <v>0</v>
      </c>
      <c r="V36" s="88"/>
      <c r="W36" s="88"/>
      <c r="X36" s="88"/>
      <c r="Y36" s="88">
        <f t="shared" si="140"/>
        <v>0</v>
      </c>
      <c r="Z36" s="88"/>
      <c r="AA36" s="88">
        <f t="shared" si="141"/>
        <v>0</v>
      </c>
      <c r="AB36" s="88">
        <f t="shared" si="141"/>
        <v>0</v>
      </c>
      <c r="AC36" s="88"/>
      <c r="AD36" s="88"/>
      <c r="AE36" s="88"/>
      <c r="AF36" s="88">
        <f t="shared" si="142"/>
        <v>0</v>
      </c>
      <c r="AG36" s="88"/>
      <c r="AH36" s="88">
        <f t="shared" si="143"/>
        <v>0</v>
      </c>
      <c r="AI36" s="88">
        <f t="shared" si="143"/>
        <v>0</v>
      </c>
      <c r="AJ36" s="88"/>
      <c r="AK36" s="88"/>
      <c r="AL36" s="88"/>
      <c r="AM36" s="88">
        <f t="shared" si="144"/>
        <v>0</v>
      </c>
      <c r="AN36" s="88"/>
      <c r="AO36" s="88">
        <f t="shared" si="145"/>
        <v>7.1257255300000004</v>
      </c>
      <c r="AP36" s="88">
        <f t="shared" si="145"/>
        <v>0</v>
      </c>
      <c r="AQ36" s="88"/>
      <c r="AR36" s="88"/>
      <c r="AS36" s="88"/>
      <c r="AT36" s="88">
        <f t="shared" si="146"/>
        <v>0</v>
      </c>
      <c r="AU36" s="88"/>
      <c r="AV36" s="88">
        <f t="shared" si="147"/>
        <v>0</v>
      </c>
      <c r="AW36" s="88">
        <f t="shared" si="147"/>
        <v>0</v>
      </c>
      <c r="AX36" s="88"/>
      <c r="AY36" s="88"/>
      <c r="AZ36" s="88"/>
      <c r="BA36" s="88">
        <f t="shared" si="148"/>
        <v>0</v>
      </c>
      <c r="BB36" s="88"/>
      <c r="BC36" s="88">
        <f t="shared" si="149"/>
        <v>7.3317744500000002</v>
      </c>
      <c r="BD36" s="88">
        <f t="shared" si="149"/>
        <v>0</v>
      </c>
      <c r="BE36" s="88"/>
      <c r="BF36" s="88"/>
      <c r="BG36" s="88"/>
      <c r="BH36" s="88">
        <f t="shared" si="150"/>
        <v>0</v>
      </c>
      <c r="BI36" s="88"/>
      <c r="BJ36" s="88">
        <f t="shared" si="151"/>
        <v>7.5460700699999999</v>
      </c>
      <c r="BK36" s="88">
        <f t="shared" si="151"/>
        <v>0</v>
      </c>
      <c r="BL36" s="88"/>
      <c r="BM36" s="88"/>
      <c r="BN36" s="88"/>
      <c r="BO36" s="88">
        <f t="shared" si="152"/>
        <v>0</v>
      </c>
      <c r="BP36" s="88"/>
      <c r="BQ36" s="88">
        <f t="shared" si="153"/>
        <v>0</v>
      </c>
      <c r="BR36" s="88">
        <f t="shared" si="153"/>
        <v>0</v>
      </c>
      <c r="BS36" s="88"/>
      <c r="BT36" s="88"/>
      <c r="BU36" s="88"/>
      <c r="BV36" s="88">
        <f t="shared" si="154"/>
        <v>0</v>
      </c>
      <c r="BW36" s="88"/>
      <c r="BX36" s="88">
        <f t="shared" si="155"/>
        <v>0</v>
      </c>
      <c r="BY36" s="88">
        <f t="shared" si="155"/>
        <v>0</v>
      </c>
      <c r="BZ36" s="88"/>
      <c r="CA36" s="88"/>
      <c r="CB36" s="88"/>
      <c r="CC36" s="88">
        <f t="shared" si="156"/>
        <v>0</v>
      </c>
      <c r="CD36" s="88"/>
      <c r="CE36" s="88">
        <f t="shared" si="157"/>
        <v>22.00357005</v>
      </c>
      <c r="CF36" s="88">
        <f t="shared" si="157"/>
        <v>0</v>
      </c>
      <c r="CG36" s="88"/>
      <c r="CH36" s="88"/>
      <c r="CI36" s="88"/>
      <c r="CJ36" s="88">
        <f t="shared" si="158"/>
        <v>0</v>
      </c>
      <c r="CK36" s="88"/>
      <c r="CL36" s="97"/>
    </row>
    <row r="37" spans="1:90" s="92" customFormat="1" ht="31.5" x14ac:dyDescent="0.25">
      <c r="A37" s="8" t="str">
        <f>'1'!A35</f>
        <v>4.4.1.1</v>
      </c>
      <c r="B37" s="78" t="str">
        <f>'1'!B35</f>
        <v>Лицензия ЕОСДО (Единая отраслевая система документооборота)</v>
      </c>
      <c r="C37" s="82" t="str">
        <f>'1'!C35</f>
        <v>P_ТАЭС.13</v>
      </c>
      <c r="D37" s="88">
        <v>0</v>
      </c>
      <c r="E37" s="88">
        <v>22.00357005</v>
      </c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>
        <v>7.1257255300000004</v>
      </c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>
        <v>7.3317744500000002</v>
      </c>
      <c r="BD37" s="88"/>
      <c r="BE37" s="88"/>
      <c r="BF37" s="88"/>
      <c r="BG37" s="88"/>
      <c r="BH37" s="88"/>
      <c r="BI37" s="88"/>
      <c r="BJ37" s="88">
        <v>7.5460700699999999</v>
      </c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>
        <f>T37+AH37+AV37</f>
        <v>0</v>
      </c>
      <c r="BY37" s="88">
        <f>U37+AI37+AW37</f>
        <v>0</v>
      </c>
      <c r="BZ37" s="88"/>
      <c r="CA37" s="88"/>
      <c r="CB37" s="88"/>
      <c r="CC37" s="88">
        <f>Y37+AM37+BA37</f>
        <v>0</v>
      </c>
      <c r="CD37" s="88"/>
      <c r="CE37" s="88">
        <f>AA37+AO37+BC37+BJ37</f>
        <v>22.00357005</v>
      </c>
      <c r="CF37" s="88">
        <f>AB37+AP37+BD37+BK37</f>
        <v>0</v>
      </c>
      <c r="CG37" s="88"/>
      <c r="CH37" s="88"/>
      <c r="CI37" s="88"/>
      <c r="CJ37" s="88">
        <f>AF37+AT37+BH37+BO37</f>
        <v>0</v>
      </c>
      <c r="CK37" s="88"/>
      <c r="CL37" s="97"/>
    </row>
    <row r="38" spans="1:90" s="92" customFormat="1" x14ac:dyDescent="0.25">
      <c r="A38" s="8" t="str">
        <f>'1'!A36</f>
        <v>5</v>
      </c>
      <c r="B38" s="78" t="str">
        <f>'1'!B36</f>
        <v>Прочие инвестиционные проекты, всего, в том числе:</v>
      </c>
      <c r="C38" s="82" t="str">
        <f>'1'!C36</f>
        <v>Г</v>
      </c>
      <c r="D38" s="88"/>
      <c r="E38" s="88"/>
      <c r="F38" s="88"/>
      <c r="G38" s="93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88"/>
      <c r="CJ38" s="88"/>
      <c r="CK38" s="88"/>
      <c r="CL38" s="97"/>
    </row>
    <row r="39" spans="1:90" customFormat="1" ht="60.75" customHeight="1" x14ac:dyDescent="0.25"/>
    <row r="40" spans="1:90" customFormat="1" x14ac:dyDescent="0.25"/>
  </sheetData>
  <mergeCells count="45">
    <mergeCell ref="A6:CL6"/>
    <mergeCell ref="A1:CL1"/>
    <mergeCell ref="A2:CL2"/>
    <mergeCell ref="A3:CL3"/>
    <mergeCell ref="A4:CL4"/>
    <mergeCell ref="A5:CL5"/>
    <mergeCell ref="A7:CL7"/>
    <mergeCell ref="A8:A12"/>
    <mergeCell ref="B8:B12"/>
    <mergeCell ref="C8:C12"/>
    <mergeCell ref="D8:E10"/>
    <mergeCell ref="F8:S9"/>
    <mergeCell ref="T8:CK8"/>
    <mergeCell ref="CL8:CL12"/>
    <mergeCell ref="T9:AG9"/>
    <mergeCell ref="AH9:AU9"/>
    <mergeCell ref="F10:L10"/>
    <mergeCell ref="M10:S10"/>
    <mergeCell ref="T10:Z10"/>
    <mergeCell ref="AA10:AG10"/>
    <mergeCell ref="AH10:AN10"/>
    <mergeCell ref="AB11:AG11"/>
    <mergeCell ref="AV9:BI9"/>
    <mergeCell ref="BX9:CK9"/>
    <mergeCell ref="AO10:AU10"/>
    <mergeCell ref="AV10:BB10"/>
    <mergeCell ref="BC10:BI10"/>
    <mergeCell ref="BJ9:BW9"/>
    <mergeCell ref="BJ10:BP10"/>
    <mergeCell ref="BQ10:BW10"/>
    <mergeCell ref="BX10:CD10"/>
    <mergeCell ref="CE10:CK10"/>
    <mergeCell ref="D11:D12"/>
    <mergeCell ref="E11:E12"/>
    <mergeCell ref="G11:L11"/>
    <mergeCell ref="N11:S11"/>
    <mergeCell ref="U11:Z11"/>
    <mergeCell ref="CF11:CK11"/>
    <mergeCell ref="BK11:BP11"/>
    <mergeCell ref="BR11:BW11"/>
    <mergeCell ref="AI11:AN11"/>
    <mergeCell ref="AP11:AU11"/>
    <mergeCell ref="AW11:BB11"/>
    <mergeCell ref="BD11:BI11"/>
    <mergeCell ref="BY11:CD11"/>
  </mergeCells>
  <pageMargins left="0.70866141732283472" right="0.70866141732283472" top="0.74803149606299213" bottom="0.74803149606299213" header="0.31496062992125984" footer="0.31496062992125984"/>
  <pageSetup paperSize="9" scale="14" fitToHeight="0" orientation="landscape" r:id="rId1"/>
  <headerFooter differentFirst="1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4" tint="0.39997558519241921"/>
    <pageSetUpPr fitToPage="1"/>
  </sheetPr>
  <dimension ref="A1:BL38"/>
  <sheetViews>
    <sheetView tabSelected="1" view="pageBreakPreview" topLeftCell="A4" zoomScale="70" zoomScaleNormal="70" zoomScaleSheetLayoutView="70" workbookViewId="0">
      <pane xSplit="3" ySplit="9" topLeftCell="W13" activePane="bottomRight" state="frozen"/>
      <selection activeCell="A4" sqref="A4"/>
      <selection pane="topRight" activeCell="D4" sqref="D4"/>
      <selection pane="bottomLeft" activeCell="A13" sqref="A13"/>
      <selection pane="bottomRight" activeCell="AC25" sqref="AC25"/>
    </sheetView>
  </sheetViews>
  <sheetFormatPr defaultColWidth="9" defaultRowHeight="15.75" x14ac:dyDescent="0.25"/>
  <cols>
    <col min="1" max="1" width="14.375" style="2" customWidth="1"/>
    <col min="2" max="2" width="47.75" style="2" customWidth="1"/>
    <col min="3" max="3" width="15.25" style="2" customWidth="1"/>
    <col min="4" max="4" width="15.75" style="2" customWidth="1"/>
    <col min="5" max="5" width="6.25" style="2" customWidth="1"/>
    <col min="6" max="6" width="5.25" style="2" customWidth="1"/>
    <col min="7" max="7" width="5.125" style="2" customWidth="1"/>
    <col min="8" max="8" width="10.375" style="2" customWidth="1"/>
    <col min="9" max="9" width="5.5" style="2" bestFit="1" customWidth="1"/>
    <col min="10" max="10" width="4.75" style="2" customWidth="1"/>
    <col min="11" max="11" width="6.25" style="2" customWidth="1"/>
    <col min="12" max="12" width="6" style="2" customWidth="1"/>
    <col min="13" max="13" width="4.75" style="2" customWidth="1"/>
    <col min="14" max="14" width="5.125" style="2" customWidth="1"/>
    <col min="15" max="15" width="10.375" style="2" customWidth="1"/>
    <col min="16" max="16" width="5.5" style="2" bestFit="1" customWidth="1"/>
    <col min="17" max="17" width="4.75" style="2" customWidth="1"/>
    <col min="18" max="18" width="15.75" style="2" customWidth="1"/>
    <col min="19" max="19" width="6" style="2" customWidth="1"/>
    <col min="20" max="20" width="4.75" style="2" customWidth="1"/>
    <col min="21" max="21" width="5.125" style="2" customWidth="1"/>
    <col min="22" max="22" width="10.375" style="2" customWidth="1"/>
    <col min="23" max="23" width="5.5" style="2" bestFit="1" customWidth="1"/>
    <col min="24" max="24" width="4.75" style="2" customWidth="1"/>
    <col min="25" max="26" width="6" style="2" customWidth="1"/>
    <col min="27" max="27" width="4.75" style="2" customWidth="1"/>
    <col min="28" max="28" width="5.125" style="2" customWidth="1"/>
    <col min="29" max="29" width="10.375" style="2" customWidth="1"/>
    <col min="30" max="30" width="5.5" style="2" bestFit="1" customWidth="1"/>
    <col min="31" max="31" width="4.75" style="2" customWidth="1"/>
    <col min="32" max="32" width="15.875" style="2" customWidth="1"/>
    <col min="33" max="33" width="8.125" style="2" customWidth="1"/>
    <col min="34" max="34" width="4.75" style="2" customWidth="1"/>
    <col min="35" max="35" width="5.125" style="2" customWidth="1"/>
    <col min="36" max="36" width="10.375" style="2" customWidth="1"/>
    <col min="37" max="37" width="5.5" style="2" bestFit="1" customWidth="1"/>
    <col min="38" max="38" width="4.75" style="2" customWidth="1"/>
    <col min="39" max="39" width="3.5" style="2" customWidth="1"/>
    <col min="40" max="40" width="5.75" style="2" customWidth="1"/>
    <col min="41" max="41" width="16.125" style="2" customWidth="1"/>
    <col min="42" max="42" width="21.25" style="2" customWidth="1"/>
    <col min="43" max="43" width="12.625" style="2" customWidth="1"/>
    <col min="44" max="44" width="22.375" style="2" customWidth="1"/>
    <col min="45" max="45" width="10.875" style="2" customWidth="1"/>
    <col min="46" max="46" width="17.375" style="2" customWidth="1"/>
    <col min="47" max="48" width="4.125" style="2" customWidth="1"/>
    <col min="49" max="49" width="3.75" style="2" customWidth="1"/>
    <col min="50" max="50" width="3.875" style="2" customWidth="1"/>
    <col min="51" max="51" width="4.5" style="2" customWidth="1"/>
    <col min="52" max="52" width="5" style="2" customWidth="1"/>
    <col min="53" max="53" width="5.5" style="2" customWidth="1"/>
    <col min="54" max="54" width="5.75" style="2" customWidth="1"/>
    <col min="55" max="55" width="5.5" style="2" customWidth="1"/>
    <col min="56" max="57" width="5" style="2" customWidth="1"/>
    <col min="58" max="58" width="12.875" style="2" customWidth="1"/>
    <col min="59" max="68" width="5" style="2" customWidth="1"/>
    <col min="69" max="16384" width="9" style="2"/>
  </cols>
  <sheetData>
    <row r="1" spans="1:64" ht="18.75" x14ac:dyDescent="0.3">
      <c r="A1" s="168" t="s">
        <v>225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</row>
    <row r="2" spans="1:64" ht="18.75" x14ac:dyDescent="0.3">
      <c r="A2" s="169" t="s">
        <v>268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</row>
    <row r="3" spans="1:64" ht="18.75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</row>
    <row r="4" spans="1:64" ht="18.75" x14ac:dyDescent="0.25">
      <c r="A4" s="171" t="str">
        <f>'1'!A3:CA3</f>
        <v>Субъект электроэнергетики: Обособленное подразделение "АтомЭнергоСбыт" Тверь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</row>
    <row r="5" spans="1:64" ht="18.75" x14ac:dyDescent="0.3">
      <c r="A5" s="126" t="str">
        <f>'1'!A4:CA4</f>
        <v>ОГРН: 1027700050278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BL5" s="34"/>
    </row>
    <row r="6" spans="1:64" ht="18.75" x14ac:dyDescent="0.3">
      <c r="A6" s="126" t="str">
        <f>'1'!A5:CA5</f>
        <v>Год раскрытия информации: 2025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</row>
    <row r="7" spans="1:64" ht="18.75" x14ac:dyDescent="0.3">
      <c r="A7" s="164"/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164"/>
      <c r="AK7" s="164"/>
      <c r="AL7" s="164"/>
    </row>
    <row r="8" spans="1:64" x14ac:dyDescent="0.25">
      <c r="A8" s="165" t="s">
        <v>61</v>
      </c>
      <c r="B8" s="155" t="s">
        <v>65</v>
      </c>
      <c r="C8" s="155" t="s">
        <v>62</v>
      </c>
      <c r="D8" s="154" t="s">
        <v>226</v>
      </c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</row>
    <row r="9" spans="1:64" x14ac:dyDescent="0.25">
      <c r="A9" s="166"/>
      <c r="B9" s="155"/>
      <c r="C9" s="155"/>
      <c r="D9" s="154" t="s">
        <v>227</v>
      </c>
      <c r="E9" s="154"/>
      <c r="F9" s="154"/>
      <c r="G9" s="154"/>
      <c r="H9" s="154"/>
      <c r="I9" s="154"/>
      <c r="J9" s="154"/>
      <c r="K9" s="154" t="s">
        <v>228</v>
      </c>
      <c r="L9" s="154"/>
      <c r="M9" s="154"/>
      <c r="N9" s="154"/>
      <c r="O9" s="154"/>
      <c r="P9" s="154"/>
      <c r="Q9" s="154"/>
      <c r="R9" s="154" t="s">
        <v>229</v>
      </c>
      <c r="S9" s="154"/>
      <c r="T9" s="154"/>
      <c r="U9" s="154"/>
      <c r="V9" s="154"/>
      <c r="W9" s="154"/>
      <c r="X9" s="154"/>
      <c r="Y9" s="154" t="s">
        <v>230</v>
      </c>
      <c r="Z9" s="154"/>
      <c r="AA9" s="154"/>
      <c r="AB9" s="154"/>
      <c r="AC9" s="154"/>
      <c r="AD9" s="154"/>
      <c r="AE9" s="154"/>
      <c r="AF9" s="155" t="s">
        <v>231</v>
      </c>
      <c r="AG9" s="155"/>
      <c r="AH9" s="155"/>
      <c r="AI9" s="155"/>
      <c r="AJ9" s="155"/>
      <c r="AK9" s="155"/>
      <c r="AL9" s="15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</row>
    <row r="10" spans="1:64" ht="78.75" x14ac:dyDescent="0.25">
      <c r="A10" s="166"/>
      <c r="B10" s="155"/>
      <c r="C10" s="155"/>
      <c r="D10" s="36" t="s">
        <v>117</v>
      </c>
      <c r="E10" s="154" t="s">
        <v>118</v>
      </c>
      <c r="F10" s="154"/>
      <c r="G10" s="154"/>
      <c r="H10" s="154"/>
      <c r="I10" s="154"/>
      <c r="J10" s="154"/>
      <c r="K10" s="36" t="s">
        <v>117</v>
      </c>
      <c r="L10" s="155" t="s">
        <v>118</v>
      </c>
      <c r="M10" s="155"/>
      <c r="N10" s="155"/>
      <c r="O10" s="155"/>
      <c r="P10" s="155"/>
      <c r="Q10" s="155"/>
      <c r="R10" s="36" t="s">
        <v>117</v>
      </c>
      <c r="S10" s="155" t="s">
        <v>118</v>
      </c>
      <c r="T10" s="155"/>
      <c r="U10" s="155"/>
      <c r="V10" s="155"/>
      <c r="W10" s="155"/>
      <c r="X10" s="155"/>
      <c r="Y10" s="36" t="s">
        <v>117</v>
      </c>
      <c r="Z10" s="155" t="s">
        <v>118</v>
      </c>
      <c r="AA10" s="155"/>
      <c r="AB10" s="155"/>
      <c r="AC10" s="155"/>
      <c r="AD10" s="155"/>
      <c r="AE10" s="155"/>
      <c r="AF10" s="36" t="s">
        <v>117</v>
      </c>
      <c r="AG10" s="155" t="s">
        <v>118</v>
      </c>
      <c r="AH10" s="155"/>
      <c r="AI10" s="155"/>
      <c r="AJ10" s="155"/>
      <c r="AK10" s="155"/>
      <c r="AL10" s="155"/>
    </row>
    <row r="11" spans="1:64" ht="119.25" x14ac:dyDescent="0.25">
      <c r="A11" s="167"/>
      <c r="B11" s="155"/>
      <c r="C11" s="155"/>
      <c r="D11" s="16" t="s">
        <v>119</v>
      </c>
      <c r="E11" s="16" t="s">
        <v>119</v>
      </c>
      <c r="F11" s="37" t="s">
        <v>120</v>
      </c>
      <c r="G11" s="37" t="s">
        <v>121</v>
      </c>
      <c r="H11" s="37" t="s">
        <v>122</v>
      </c>
      <c r="I11" s="37" t="s">
        <v>123</v>
      </c>
      <c r="J11" s="37" t="s">
        <v>124</v>
      </c>
      <c r="K11" s="10" t="s">
        <v>119</v>
      </c>
      <c r="L11" s="16" t="s">
        <v>119</v>
      </c>
      <c r="M11" s="37" t="s">
        <v>120</v>
      </c>
      <c r="N11" s="37" t="s">
        <v>121</v>
      </c>
      <c r="O11" s="37" t="s">
        <v>122</v>
      </c>
      <c r="P11" s="37" t="s">
        <v>123</v>
      </c>
      <c r="Q11" s="37" t="s">
        <v>124</v>
      </c>
      <c r="R11" s="16" t="s">
        <v>119</v>
      </c>
      <c r="S11" s="16" t="s">
        <v>119</v>
      </c>
      <c r="T11" s="37" t="s">
        <v>120</v>
      </c>
      <c r="U11" s="37" t="s">
        <v>121</v>
      </c>
      <c r="V11" s="37" t="s">
        <v>122</v>
      </c>
      <c r="W11" s="37" t="s">
        <v>123</v>
      </c>
      <c r="X11" s="37" t="s">
        <v>124</v>
      </c>
      <c r="Y11" s="16" t="s">
        <v>119</v>
      </c>
      <c r="Z11" s="16" t="s">
        <v>119</v>
      </c>
      <c r="AA11" s="37" t="s">
        <v>120</v>
      </c>
      <c r="AB11" s="37" t="s">
        <v>121</v>
      </c>
      <c r="AC11" s="37" t="s">
        <v>122</v>
      </c>
      <c r="AD11" s="37" t="s">
        <v>123</v>
      </c>
      <c r="AE11" s="37" t="s">
        <v>124</v>
      </c>
      <c r="AF11" s="16" t="s">
        <v>119</v>
      </c>
      <c r="AG11" s="16" t="s">
        <v>119</v>
      </c>
      <c r="AH11" s="37" t="s">
        <v>120</v>
      </c>
      <c r="AI11" s="37" t="s">
        <v>121</v>
      </c>
      <c r="AJ11" s="37" t="s">
        <v>122</v>
      </c>
      <c r="AK11" s="37" t="s">
        <v>123</v>
      </c>
      <c r="AL11" s="37" t="s">
        <v>124</v>
      </c>
    </row>
    <row r="12" spans="1:64" s="1" customFormat="1" x14ac:dyDescent="0.25">
      <c r="A12" s="38">
        <v>1</v>
      </c>
      <c r="B12" s="38">
        <v>2</v>
      </c>
      <c r="C12" s="38">
        <v>3</v>
      </c>
      <c r="D12" s="39" t="s">
        <v>232</v>
      </c>
      <c r="E12" s="39" t="s">
        <v>233</v>
      </c>
      <c r="F12" s="39" t="s">
        <v>234</v>
      </c>
      <c r="G12" s="39" t="s">
        <v>235</v>
      </c>
      <c r="H12" s="39" t="s">
        <v>236</v>
      </c>
      <c r="I12" s="39" t="s">
        <v>237</v>
      </c>
      <c r="J12" s="39" t="s">
        <v>238</v>
      </c>
      <c r="K12" s="39" t="s">
        <v>239</v>
      </c>
      <c r="L12" s="39" t="s">
        <v>240</v>
      </c>
      <c r="M12" s="39" t="s">
        <v>241</v>
      </c>
      <c r="N12" s="39" t="s">
        <v>242</v>
      </c>
      <c r="O12" s="39" t="s">
        <v>243</v>
      </c>
      <c r="P12" s="39" t="s">
        <v>244</v>
      </c>
      <c r="Q12" s="39" t="s">
        <v>245</v>
      </c>
      <c r="R12" s="39" t="s">
        <v>246</v>
      </c>
      <c r="S12" s="39" t="s">
        <v>247</v>
      </c>
      <c r="T12" s="39" t="s">
        <v>248</v>
      </c>
      <c r="U12" s="39" t="s">
        <v>249</v>
      </c>
      <c r="V12" s="39" t="s">
        <v>250</v>
      </c>
      <c r="W12" s="39" t="s">
        <v>251</v>
      </c>
      <c r="X12" s="39" t="s">
        <v>252</v>
      </c>
      <c r="Y12" s="39" t="s">
        <v>253</v>
      </c>
      <c r="Z12" s="39" t="s">
        <v>254</v>
      </c>
      <c r="AA12" s="39" t="s">
        <v>255</v>
      </c>
      <c r="AB12" s="39" t="s">
        <v>256</v>
      </c>
      <c r="AC12" s="39" t="s">
        <v>257</v>
      </c>
      <c r="AD12" s="39" t="s">
        <v>258</v>
      </c>
      <c r="AE12" s="39" t="s">
        <v>259</v>
      </c>
      <c r="AF12" s="39" t="s">
        <v>260</v>
      </c>
      <c r="AG12" s="39" t="s">
        <v>261</v>
      </c>
      <c r="AH12" s="39" t="s">
        <v>262</v>
      </c>
      <c r="AI12" s="39" t="s">
        <v>263</v>
      </c>
      <c r="AJ12" s="39" t="s">
        <v>264</v>
      </c>
      <c r="AK12" s="39" t="s">
        <v>265</v>
      </c>
      <c r="AL12" s="39" t="s">
        <v>266</v>
      </c>
    </row>
    <row r="13" spans="1:64" s="116" customFormat="1" ht="31.5" x14ac:dyDescent="0.25">
      <c r="A13" s="77"/>
      <c r="B13" s="77" t="str">
        <f>'1'!B12</f>
        <v>ВСЕГО по инвестиционной программе, в том числе:</v>
      </c>
      <c r="C13" s="77"/>
      <c r="D13" s="121">
        <f t="shared" ref="D13:E13" si="0">D14+D17+D18+D19+D37</f>
        <v>0</v>
      </c>
      <c r="E13" s="121">
        <f t="shared" si="0"/>
        <v>28.261797369999996</v>
      </c>
      <c r="F13" s="121"/>
      <c r="G13" s="121"/>
      <c r="H13" s="121"/>
      <c r="I13" s="121">
        <f t="shared" ref="I13" si="1">I14+I17+I18+I19+I37</f>
        <v>1853</v>
      </c>
      <c r="J13" s="121"/>
      <c r="K13" s="122">
        <f t="shared" ref="K13:L13" si="2">K14+K17+K18+K19+K37</f>
        <v>0</v>
      </c>
      <c r="L13" s="122">
        <f t="shared" si="2"/>
        <v>29.282639850000002</v>
      </c>
      <c r="M13" s="121"/>
      <c r="N13" s="121"/>
      <c r="O13" s="121"/>
      <c r="P13" s="121">
        <f t="shared" ref="P13" si="3">P14+P17+P18+P19+P37</f>
        <v>1978</v>
      </c>
      <c r="Q13" s="121"/>
      <c r="R13" s="121">
        <f t="shared" ref="R13:S13" si="4">R14+R17+R18+R19+R37</f>
        <v>0</v>
      </c>
      <c r="S13" s="121">
        <f t="shared" si="4"/>
        <v>33.437034419999989</v>
      </c>
      <c r="T13" s="121"/>
      <c r="U13" s="121"/>
      <c r="V13" s="121"/>
      <c r="W13" s="121">
        <f t="shared" ref="W13" si="5">W14+W17+W18+W19+W37</f>
        <v>2067</v>
      </c>
      <c r="X13" s="121"/>
      <c r="Y13" s="122">
        <f t="shared" ref="Y13:Z13" si="6">Y14+Y17+Y18+Y19+Y37</f>
        <v>0</v>
      </c>
      <c r="Z13" s="121">
        <f t="shared" si="6"/>
        <v>33.437034419999989</v>
      </c>
      <c r="AA13" s="121"/>
      <c r="AB13" s="121"/>
      <c r="AC13" s="121"/>
      <c r="AD13" s="121">
        <f t="shared" ref="AD13" si="7">AD14+AD17+AD18+AD19+AD37</f>
        <v>2067</v>
      </c>
      <c r="AE13" s="121"/>
      <c r="AF13" s="121">
        <f t="shared" ref="AF13:AG13" si="8">AF14+AF17+AF18+AF19+AF37</f>
        <v>0</v>
      </c>
      <c r="AG13" s="122">
        <f t="shared" si="8"/>
        <v>124.41850605999998</v>
      </c>
      <c r="AH13" s="121"/>
      <c r="AI13" s="121"/>
      <c r="AJ13" s="121"/>
      <c r="AK13" s="121">
        <f t="shared" ref="AK13" si="9">AK14+AK17+AK18+AK19+AK37</f>
        <v>7965</v>
      </c>
      <c r="AL13" s="121"/>
    </row>
    <row r="14" spans="1:64" s="120" customFormat="1" ht="31.5" x14ac:dyDescent="0.25">
      <c r="A14" s="87" t="str">
        <f>'1'!A13</f>
        <v>1</v>
      </c>
      <c r="B14" s="77" t="str">
        <f>'1'!B13</f>
        <v>Развитие и модернизация учета электрической энергии (мощности), всего, в том числе:</v>
      </c>
      <c r="C14" s="77" t="str">
        <f>'1'!C13</f>
        <v>Г</v>
      </c>
      <c r="D14" s="118">
        <f t="shared" ref="D14:E14" si="10">SUM(D15:D16)</f>
        <v>0</v>
      </c>
      <c r="E14" s="118">
        <f t="shared" si="10"/>
        <v>28.261797369999996</v>
      </c>
      <c r="F14" s="118"/>
      <c r="G14" s="118"/>
      <c r="H14" s="118"/>
      <c r="I14" s="118">
        <f t="shared" ref="I14" si="11">SUM(I15:I16)</f>
        <v>1853</v>
      </c>
      <c r="J14" s="118"/>
      <c r="K14" s="119">
        <f t="shared" ref="K14:L14" si="12">SUM(K15:K16)</f>
        <v>0</v>
      </c>
      <c r="L14" s="119">
        <f t="shared" si="12"/>
        <v>29.282639850000002</v>
      </c>
      <c r="M14" s="118"/>
      <c r="N14" s="118"/>
      <c r="O14" s="118"/>
      <c r="P14" s="118">
        <f t="shared" ref="P14" si="13">SUM(P15:P16)</f>
        <v>1978</v>
      </c>
      <c r="Q14" s="118"/>
      <c r="R14" s="118">
        <f t="shared" ref="R14:S14" si="14">SUM(R15:R16)</f>
        <v>0</v>
      </c>
      <c r="S14" s="118">
        <f t="shared" si="14"/>
        <v>33.437034419999989</v>
      </c>
      <c r="T14" s="118"/>
      <c r="U14" s="118"/>
      <c r="V14" s="118"/>
      <c r="W14" s="118">
        <f t="shared" ref="W14" si="15">SUM(W15:W16)</f>
        <v>2067</v>
      </c>
      <c r="X14" s="118"/>
      <c r="Y14" s="119">
        <f t="shared" ref="Y14:Z14" si="16">SUM(Y15:Y16)</f>
        <v>0</v>
      </c>
      <c r="Z14" s="118">
        <f t="shared" si="16"/>
        <v>33.437034419999989</v>
      </c>
      <c r="AA14" s="118"/>
      <c r="AB14" s="118"/>
      <c r="AC14" s="118"/>
      <c r="AD14" s="118">
        <f t="shared" ref="AD14" si="17">SUM(AD15:AD16)</f>
        <v>2067</v>
      </c>
      <c r="AE14" s="118"/>
      <c r="AF14" s="118">
        <f t="shared" ref="AF14:AG14" si="18">SUM(AF15:AF16)</f>
        <v>0</v>
      </c>
      <c r="AG14" s="119">
        <f t="shared" si="18"/>
        <v>124.41850605999998</v>
      </c>
      <c r="AH14" s="118"/>
      <c r="AI14" s="118"/>
      <c r="AJ14" s="118"/>
      <c r="AK14" s="118">
        <f t="shared" ref="AK14" si="19">SUM(AK15:AK16)</f>
        <v>7965</v>
      </c>
      <c r="AL14" s="118"/>
    </row>
    <row r="15" spans="1:64" x14ac:dyDescent="0.25">
      <c r="A15" s="8" t="str">
        <f>'1'!A14</f>
        <v>1.1</v>
      </c>
      <c r="B15" s="78" t="str">
        <f>'1'!B14</f>
        <v>Установка приборов учета, всего</v>
      </c>
      <c r="C15" s="82" t="str">
        <f>'1'!C14</f>
        <v>Г</v>
      </c>
      <c r="D15" s="32"/>
      <c r="E15" s="32"/>
      <c r="F15" s="32"/>
      <c r="G15" s="32"/>
      <c r="H15" s="32"/>
      <c r="I15" s="32"/>
      <c r="J15" s="32"/>
      <c r="K15" s="117"/>
      <c r="L15" s="117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117"/>
      <c r="Z15" s="32"/>
      <c r="AA15" s="32"/>
      <c r="AB15" s="32"/>
      <c r="AC15" s="32"/>
      <c r="AD15" s="32"/>
      <c r="AE15" s="32"/>
      <c r="AF15" s="32"/>
      <c r="AG15" s="117"/>
      <c r="AH15" s="32"/>
      <c r="AI15" s="32"/>
      <c r="AJ15" s="32"/>
      <c r="AK15" s="32"/>
      <c r="AL15" s="32"/>
    </row>
    <row r="16" spans="1:64" ht="31.5" x14ac:dyDescent="0.25">
      <c r="A16" s="8" t="str">
        <f>'1'!A15</f>
        <v>1.2</v>
      </c>
      <c r="B16" s="78" t="str">
        <f>'1'!B15</f>
        <v>Включение приборов учета в систему сбора и передачи данных, всего</v>
      </c>
      <c r="C16" s="83" t="str">
        <f>'1'!C15</f>
        <v xml:space="preserve"> P_ТАЭС.12</v>
      </c>
      <c r="D16" s="32"/>
      <c r="E16" s="32">
        <v>28.261797369999996</v>
      </c>
      <c r="F16" s="32"/>
      <c r="G16" s="32"/>
      <c r="H16" s="32"/>
      <c r="I16" s="32">
        <v>1853</v>
      </c>
      <c r="J16" s="32"/>
      <c r="K16" s="117"/>
      <c r="L16" s="117">
        <v>29.282639850000002</v>
      </c>
      <c r="M16" s="32"/>
      <c r="N16" s="32"/>
      <c r="O16" s="32"/>
      <c r="P16" s="32">
        <v>1978</v>
      </c>
      <c r="Q16" s="32"/>
      <c r="R16" s="32"/>
      <c r="S16" s="32">
        <v>33.437034419999989</v>
      </c>
      <c r="T16" s="32"/>
      <c r="U16" s="32"/>
      <c r="V16" s="32"/>
      <c r="W16" s="32">
        <v>2067</v>
      </c>
      <c r="X16" s="32"/>
      <c r="Y16" s="117"/>
      <c r="Z16" s="32">
        <v>33.437034419999989</v>
      </c>
      <c r="AA16" s="32"/>
      <c r="AB16" s="32"/>
      <c r="AC16" s="32"/>
      <c r="AD16" s="32">
        <v>2067</v>
      </c>
      <c r="AE16" s="32"/>
      <c r="AF16" s="32"/>
      <c r="AG16" s="117">
        <f>Z16+S16+L16+E16</f>
        <v>124.41850605999998</v>
      </c>
      <c r="AH16" s="32"/>
      <c r="AI16" s="32"/>
      <c r="AJ16" s="32"/>
      <c r="AK16" s="32">
        <f>AD16+W16+P16+I16</f>
        <v>7965</v>
      </c>
      <c r="AL16" s="32"/>
    </row>
    <row r="17" spans="1:38" s="120" customFormat="1" x14ac:dyDescent="0.25">
      <c r="A17" s="87" t="str">
        <f>'1'!A16</f>
        <v>2</v>
      </c>
      <c r="B17" s="77" t="str">
        <f>'1'!B16</f>
        <v>Реконструкция, всего</v>
      </c>
      <c r="C17" s="77" t="str">
        <f>'1'!C16</f>
        <v>Г</v>
      </c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9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</row>
    <row r="18" spans="1:38" s="120" customFormat="1" ht="31.5" x14ac:dyDescent="0.25">
      <c r="A18" s="87" t="str">
        <f>'1'!A17</f>
        <v>3</v>
      </c>
      <c r="B18" s="77" t="str">
        <f>'1'!B17</f>
        <v>Модернизация, техническое перевооружение, модификация, всего</v>
      </c>
      <c r="C18" s="77" t="str">
        <f>'1'!C17</f>
        <v>Г</v>
      </c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</row>
    <row r="19" spans="1:38" s="120" customFormat="1" ht="31.5" x14ac:dyDescent="0.25">
      <c r="A19" s="87" t="str">
        <f>'1'!A18</f>
        <v>4</v>
      </c>
      <c r="B19" s="77" t="str">
        <f>'1'!B18</f>
        <v>Новое строительство, создание, покупка, всего, в том числе:</v>
      </c>
      <c r="C19" s="77" t="str">
        <f>'1'!C18</f>
        <v>Г</v>
      </c>
      <c r="D19" s="118">
        <f t="shared" ref="D19:E19" si="20">D20+D22+D23+D34</f>
        <v>0</v>
      </c>
      <c r="E19" s="118">
        <f t="shared" si="20"/>
        <v>0</v>
      </c>
      <c r="F19" s="118"/>
      <c r="G19" s="118"/>
      <c r="H19" s="118"/>
      <c r="I19" s="118">
        <f t="shared" ref="I19" si="21">I20+I22+I23+I34</f>
        <v>0</v>
      </c>
      <c r="J19" s="118"/>
      <c r="K19" s="118">
        <f t="shared" ref="K19:L19" si="22">K20+K22+K23+K34</f>
        <v>0</v>
      </c>
      <c r="L19" s="118">
        <f t="shared" si="22"/>
        <v>0</v>
      </c>
      <c r="M19" s="118"/>
      <c r="N19" s="118"/>
      <c r="O19" s="118"/>
      <c r="P19" s="118">
        <f t="shared" ref="P19" si="23">P20+P22+P23+P34</f>
        <v>0</v>
      </c>
      <c r="Q19" s="118"/>
      <c r="R19" s="118">
        <f t="shared" ref="R19:S19" si="24">R20+R22+R23+R34</f>
        <v>0</v>
      </c>
      <c r="S19" s="118">
        <f t="shared" si="24"/>
        <v>0</v>
      </c>
      <c r="T19" s="118"/>
      <c r="U19" s="118"/>
      <c r="V19" s="118"/>
      <c r="W19" s="118">
        <f t="shared" ref="W19" si="25">W20+W22+W23+W34</f>
        <v>0</v>
      </c>
      <c r="X19" s="118"/>
      <c r="Y19" s="118">
        <f t="shared" ref="Y19:Z19" si="26">Y20+Y22+Y23+Y34</f>
        <v>0</v>
      </c>
      <c r="Z19" s="118">
        <f t="shared" si="26"/>
        <v>0</v>
      </c>
      <c r="AA19" s="118"/>
      <c r="AB19" s="118"/>
      <c r="AC19" s="118"/>
      <c r="AD19" s="118">
        <f t="shared" ref="AD19" si="27">AD20+AD22+AD23+AD34</f>
        <v>0</v>
      </c>
      <c r="AE19" s="118"/>
      <c r="AF19" s="118">
        <f t="shared" ref="AF19:AG19" si="28">AF20+AF22+AF23+AF34</f>
        <v>0</v>
      </c>
      <c r="AG19" s="118">
        <f t="shared" si="28"/>
        <v>0</v>
      </c>
      <c r="AH19" s="118"/>
      <c r="AI19" s="118"/>
      <c r="AJ19" s="118"/>
      <c r="AK19" s="118">
        <f t="shared" ref="AK19" si="29">AK20+AK22+AK23+AK34</f>
        <v>0</v>
      </c>
      <c r="AL19" s="118"/>
    </row>
    <row r="20" spans="1:38" ht="31.5" x14ac:dyDescent="0.25">
      <c r="A20" s="8" t="str">
        <f>'1'!A19</f>
        <v>4.1</v>
      </c>
      <c r="B20" s="78" t="str">
        <f>'1'!B19</f>
        <v>Новое строительство, покупка зданий (сооружений), всего, в том числе:</v>
      </c>
      <c r="C20" s="84" t="str">
        <f>'1'!C19</f>
        <v>Г</v>
      </c>
      <c r="D20" s="32">
        <f t="shared" ref="D20:E20" si="30">D21</f>
        <v>0</v>
      </c>
      <c r="E20" s="32">
        <f t="shared" si="30"/>
        <v>0</v>
      </c>
      <c r="F20" s="32"/>
      <c r="G20" s="32"/>
      <c r="H20" s="32"/>
      <c r="I20" s="32">
        <f t="shared" ref="I20" si="31">I21</f>
        <v>0</v>
      </c>
      <c r="J20" s="32"/>
      <c r="K20" s="32">
        <f t="shared" ref="K20:L20" si="32">K21</f>
        <v>0</v>
      </c>
      <c r="L20" s="32">
        <f t="shared" si="32"/>
        <v>0</v>
      </c>
      <c r="M20" s="32"/>
      <c r="N20" s="32"/>
      <c r="O20" s="32"/>
      <c r="P20" s="32">
        <f t="shared" ref="P20" si="33">P21</f>
        <v>0</v>
      </c>
      <c r="Q20" s="32"/>
      <c r="R20" s="32">
        <f t="shared" ref="R20:S20" si="34">R21</f>
        <v>0</v>
      </c>
      <c r="S20" s="32">
        <f t="shared" si="34"/>
        <v>0</v>
      </c>
      <c r="T20" s="32"/>
      <c r="U20" s="32"/>
      <c r="V20" s="32"/>
      <c r="W20" s="32">
        <f t="shared" ref="W20" si="35">W21</f>
        <v>0</v>
      </c>
      <c r="X20" s="32"/>
      <c r="Y20" s="32">
        <f t="shared" ref="Y20:Z20" si="36">Y21</f>
        <v>0</v>
      </c>
      <c r="Z20" s="32">
        <f t="shared" si="36"/>
        <v>0</v>
      </c>
      <c r="AA20" s="32"/>
      <c r="AB20" s="32"/>
      <c r="AC20" s="32"/>
      <c r="AD20" s="32">
        <f t="shared" ref="AD20" si="37">AD21</f>
        <v>0</v>
      </c>
      <c r="AE20" s="32"/>
      <c r="AF20" s="32">
        <f t="shared" ref="AF20:AG20" si="38">AF21</f>
        <v>0</v>
      </c>
      <c r="AG20" s="32">
        <f t="shared" si="38"/>
        <v>0</v>
      </c>
      <c r="AH20" s="32"/>
      <c r="AI20" s="32"/>
      <c r="AJ20" s="32"/>
      <c r="AK20" s="32">
        <f t="shared" ref="AK20" si="39">AK21</f>
        <v>0</v>
      </c>
      <c r="AL20" s="32"/>
    </row>
    <row r="21" spans="1:38" x14ac:dyDescent="0.25">
      <c r="A21" s="8" t="str">
        <f>'1'!A20</f>
        <v>4.1.1</v>
      </c>
      <c r="B21" s="79" t="str">
        <f>'1'!B20</f>
        <v>Приобрететние офисного здания в пгт Спирово</v>
      </c>
      <c r="C21" s="85" t="str">
        <f>'1'!C20</f>
        <v>P_ТАЭС.06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>
        <f>Z21+S21+L21+E21</f>
        <v>0</v>
      </c>
      <c r="AH21" s="32"/>
      <c r="AI21" s="32"/>
      <c r="AJ21" s="32"/>
      <c r="AK21" s="32"/>
      <c r="AL21" s="32"/>
    </row>
    <row r="22" spans="1:38" ht="31.5" x14ac:dyDescent="0.25">
      <c r="A22" s="8" t="str">
        <f>'1'!A21</f>
        <v>4.2</v>
      </c>
      <c r="B22" s="78" t="str">
        <f>'1'!B21</f>
        <v>Новое строительство, покупка линий связи и телекоммуникационных систем, всего, в том числе:</v>
      </c>
      <c r="C22" s="82" t="str">
        <f>'1'!C21</f>
        <v>Г</v>
      </c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</row>
    <row r="23" spans="1:38" ht="31.5" x14ac:dyDescent="0.25">
      <c r="A23" s="8" t="str">
        <f>'1'!A22</f>
        <v>4.3</v>
      </c>
      <c r="B23" s="78" t="str">
        <f>'1'!B22</f>
        <v>Прочее новое строительство, создание, покупка объектов основных средств, всего, в том числе:</v>
      </c>
      <c r="C23" s="82" t="str">
        <f>'1'!C22</f>
        <v>Г</v>
      </c>
      <c r="D23" s="32">
        <f t="shared" ref="D23:E23" si="40">SUM(D24:D33)</f>
        <v>0</v>
      </c>
      <c r="E23" s="32">
        <f t="shared" si="40"/>
        <v>0</v>
      </c>
      <c r="F23" s="32"/>
      <c r="G23" s="32"/>
      <c r="H23" s="32"/>
      <c r="I23" s="32">
        <f t="shared" ref="I23" si="41">SUM(I24:I33)</f>
        <v>0</v>
      </c>
      <c r="J23" s="32"/>
      <c r="K23" s="32">
        <f t="shared" ref="K23:L23" si="42">SUM(K24:K33)</f>
        <v>0</v>
      </c>
      <c r="L23" s="32">
        <f t="shared" si="42"/>
        <v>0</v>
      </c>
      <c r="M23" s="32"/>
      <c r="N23" s="32"/>
      <c r="O23" s="32"/>
      <c r="P23" s="32">
        <f t="shared" ref="P23" si="43">SUM(P24:P33)</f>
        <v>0</v>
      </c>
      <c r="Q23" s="32"/>
      <c r="R23" s="32">
        <f t="shared" ref="R23:S23" si="44">SUM(R24:R33)</f>
        <v>0</v>
      </c>
      <c r="S23" s="32">
        <f t="shared" si="44"/>
        <v>0</v>
      </c>
      <c r="T23" s="32"/>
      <c r="U23" s="32"/>
      <c r="V23" s="32"/>
      <c r="W23" s="32">
        <f t="shared" ref="W23" si="45">SUM(W24:W33)</f>
        <v>0</v>
      </c>
      <c r="X23" s="32"/>
      <c r="Y23" s="32">
        <f t="shared" ref="Y23:Z23" si="46">SUM(Y24:Y33)</f>
        <v>0</v>
      </c>
      <c r="Z23" s="32">
        <f t="shared" si="46"/>
        <v>0</v>
      </c>
      <c r="AA23" s="32"/>
      <c r="AB23" s="32"/>
      <c r="AC23" s="32"/>
      <c r="AD23" s="32">
        <f t="shared" ref="AD23" si="47">SUM(AD24:AD33)</f>
        <v>0</v>
      </c>
      <c r="AE23" s="32"/>
      <c r="AF23" s="32">
        <f t="shared" ref="AF23:AG23" si="48">SUM(AF24:AF33)</f>
        <v>0</v>
      </c>
      <c r="AG23" s="32">
        <f t="shared" si="48"/>
        <v>0</v>
      </c>
      <c r="AH23" s="32"/>
      <c r="AI23" s="32"/>
      <c r="AJ23" s="32"/>
      <c r="AK23" s="32">
        <f t="shared" ref="AK23" si="49">SUM(AK24:AK33)</f>
        <v>0</v>
      </c>
      <c r="AL23" s="32"/>
    </row>
    <row r="24" spans="1:38" x14ac:dyDescent="0.25">
      <c r="A24" s="8" t="str">
        <f>'1'!A23</f>
        <v>4.3.1</v>
      </c>
      <c r="B24" s="79" t="str">
        <f>'1'!B23</f>
        <v>Автомобиль Lada Vesta</v>
      </c>
      <c r="C24" s="83" t="str">
        <f>'1'!C23</f>
        <v>P_ТАЭС.01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>
        <f t="shared" ref="AG24:AG33" si="50">Z24+S24+L24+E24</f>
        <v>0</v>
      </c>
      <c r="AH24" s="32"/>
      <c r="AI24" s="32"/>
      <c r="AJ24" s="32"/>
      <c r="AK24" s="32"/>
      <c r="AL24" s="32"/>
    </row>
    <row r="25" spans="1:38" ht="31.5" x14ac:dyDescent="0.25">
      <c r="A25" s="8" t="str">
        <f>'1'!A24</f>
        <v>4.3.2</v>
      </c>
      <c r="B25" s="79" t="str">
        <f>'1'!B24</f>
        <v>Дизельный генератор АД-24 (в шумозащитном еврокожухе) на прицепе (2 шт.)</v>
      </c>
      <c r="C25" s="83" t="str">
        <f>'1'!C24</f>
        <v>P_ТАЭС.02</v>
      </c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>
        <f t="shared" si="50"/>
        <v>0</v>
      </c>
      <c r="AH25" s="32"/>
      <c r="AI25" s="32"/>
      <c r="AJ25" s="32"/>
      <c r="AK25" s="32"/>
      <c r="AL25" s="32"/>
    </row>
    <row r="26" spans="1:38" x14ac:dyDescent="0.25">
      <c r="A26" s="8" t="str">
        <f>'1'!A25</f>
        <v>4.3.3</v>
      </c>
      <c r="B26" s="79" t="str">
        <f>'1'!B25</f>
        <v>Генератор ZRD 12000TA 10 кВт</v>
      </c>
      <c r="C26" s="83" t="str">
        <f>'1'!C25</f>
        <v>P_ТАЭС.03</v>
      </c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>
        <f t="shared" si="50"/>
        <v>0</v>
      </c>
      <c r="AH26" s="32"/>
      <c r="AI26" s="32"/>
      <c r="AJ26" s="32"/>
      <c r="AK26" s="32"/>
      <c r="AL26" s="32"/>
    </row>
    <row r="27" spans="1:38" ht="47.25" x14ac:dyDescent="0.25">
      <c r="A27" s="8" t="str">
        <f>'1'!A26</f>
        <v>4.3.4</v>
      </c>
      <c r="B27" s="79" t="str">
        <f>'1'!B26</f>
        <v>MI 2892 Анализатор качества электрической энергии класса А (с клещами А1502 30/300/3000 А) с государственной поверкой (2 шт.)</v>
      </c>
      <c r="C27" s="83" t="str">
        <f>'1'!C26</f>
        <v>P_ТАЭС.04</v>
      </c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>
        <f t="shared" si="50"/>
        <v>0</v>
      </c>
      <c r="AH27" s="32"/>
      <c r="AI27" s="32"/>
      <c r="AJ27" s="32" t="s">
        <v>267</v>
      </c>
      <c r="AK27" s="32"/>
      <c r="AL27" s="32"/>
    </row>
    <row r="28" spans="1:38" x14ac:dyDescent="0.25">
      <c r="A28" s="8" t="str">
        <f>'1'!A27</f>
        <v>4.3.5</v>
      </c>
      <c r="B28" s="79" t="str">
        <f>'1'!B27</f>
        <v>Ретометр - М2</v>
      </c>
      <c r="C28" s="83" t="str">
        <f>'1'!C27</f>
        <v>P_ТАЭС.05</v>
      </c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>
        <f t="shared" si="50"/>
        <v>0</v>
      </c>
      <c r="AH28" s="32"/>
      <c r="AI28" s="32"/>
      <c r="AJ28" s="32"/>
      <c r="AK28" s="32"/>
      <c r="AL28" s="32"/>
    </row>
    <row r="29" spans="1:38" x14ac:dyDescent="0.25">
      <c r="A29" s="8" t="str">
        <f>'1'!A28</f>
        <v>4.3.6</v>
      </c>
      <c r="B29" s="79" t="str">
        <f>'1'!B28</f>
        <v>Автомобиль HAVAL DARGO (3 шт.)</v>
      </c>
      <c r="C29" s="83" t="str">
        <f>'1'!C28</f>
        <v>P_ТАЭС.07</v>
      </c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>
        <f t="shared" si="50"/>
        <v>0</v>
      </c>
      <c r="AH29" s="32"/>
      <c r="AI29" s="32"/>
      <c r="AJ29" s="32"/>
      <c r="AK29" s="32"/>
      <c r="AL29" s="32"/>
    </row>
    <row r="30" spans="1:38" x14ac:dyDescent="0.25">
      <c r="A30" s="8" t="str">
        <f>'1'!A29</f>
        <v>4.3.7</v>
      </c>
      <c r="B30" s="79" t="str">
        <f>'1'!B29</f>
        <v>Автомобиль Geely Preface (5 шт.)</v>
      </c>
      <c r="C30" s="83" t="str">
        <f>'1'!C29</f>
        <v>P_ТАЭС.08</v>
      </c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>
        <f t="shared" si="50"/>
        <v>0</v>
      </c>
      <c r="AH30" s="32"/>
      <c r="AI30" s="32"/>
      <c r="AJ30" s="32"/>
      <c r="AK30" s="32"/>
      <c r="AL30" s="32"/>
    </row>
    <row r="31" spans="1:38" x14ac:dyDescent="0.25">
      <c r="A31" s="8" t="str">
        <f>'1'!A30</f>
        <v>4.3.8</v>
      </c>
      <c r="B31" s="79" t="str">
        <f>'1'!B30</f>
        <v>Система видеонаблюдения Конаковский участок</v>
      </c>
      <c r="C31" s="83" t="str">
        <f>'1'!C30</f>
        <v>P_ТАЭС.09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>
        <f t="shared" si="50"/>
        <v>0</v>
      </c>
      <c r="AH31" s="32"/>
      <c r="AI31" s="32"/>
      <c r="AJ31" s="32"/>
      <c r="AK31" s="32"/>
      <c r="AL31" s="32"/>
    </row>
    <row r="32" spans="1:38" x14ac:dyDescent="0.25">
      <c r="A32" s="8" t="str">
        <f>'1'!A31</f>
        <v>4.3.9</v>
      </c>
      <c r="B32" s="79" t="str">
        <f>'1'!B31</f>
        <v>Система видеонаблюдения Торжокский участок</v>
      </c>
      <c r="C32" s="85" t="str">
        <f>'1'!C31</f>
        <v>P_ТАЭС.10</v>
      </c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>
        <f t="shared" si="50"/>
        <v>0</v>
      </c>
      <c r="AH32" s="32"/>
      <c r="AI32" s="32"/>
      <c r="AJ32" s="32"/>
      <c r="AK32" s="32"/>
      <c r="AL32" s="32"/>
    </row>
    <row r="33" spans="1:38" x14ac:dyDescent="0.25">
      <c r="A33" s="8" t="str">
        <f>'1'!A32</f>
        <v>4.3.10</v>
      </c>
      <c r="B33" s="79" t="str">
        <f>'1'!B32</f>
        <v>Интерактивный терминал самообслуживания (3 шт.)</v>
      </c>
      <c r="C33" s="83" t="str">
        <f>'1'!C32</f>
        <v>P_ТАЭС.11</v>
      </c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>
        <f t="shared" si="50"/>
        <v>0</v>
      </c>
      <c r="AH33" s="32"/>
      <c r="AI33" s="32"/>
      <c r="AJ33" s="32"/>
      <c r="AK33" s="32"/>
      <c r="AL33" s="32"/>
    </row>
    <row r="34" spans="1:38" ht="31.5" x14ac:dyDescent="0.25">
      <c r="A34" s="8" t="str">
        <f>'1'!A33</f>
        <v>4.4</v>
      </c>
      <c r="B34" s="78" t="str">
        <f>'1'!B33</f>
        <v>Создание, приобретение прочих объектов нематериальных активов, всего, в том числе:</v>
      </c>
      <c r="C34" s="82" t="str">
        <f>'1'!C33</f>
        <v>Г</v>
      </c>
      <c r="D34" s="32">
        <f t="shared" ref="D34:E35" si="51">D35</f>
        <v>0</v>
      </c>
      <c r="E34" s="32">
        <f t="shared" si="51"/>
        <v>0</v>
      </c>
      <c r="F34" s="32"/>
      <c r="G34" s="32"/>
      <c r="H34" s="32"/>
      <c r="I34" s="32">
        <f t="shared" ref="I34:I35" si="52">I35</f>
        <v>0</v>
      </c>
      <c r="J34" s="32"/>
      <c r="K34" s="32">
        <f t="shared" ref="K34:L35" si="53">K35</f>
        <v>0</v>
      </c>
      <c r="L34" s="32">
        <f t="shared" si="53"/>
        <v>0</v>
      </c>
      <c r="M34" s="32"/>
      <c r="N34" s="32"/>
      <c r="O34" s="32"/>
      <c r="P34" s="32">
        <f t="shared" ref="P34:P35" si="54">P35</f>
        <v>0</v>
      </c>
      <c r="Q34" s="32"/>
      <c r="R34" s="32">
        <f t="shared" ref="R34:S35" si="55">R35</f>
        <v>0</v>
      </c>
      <c r="S34" s="32">
        <f t="shared" si="55"/>
        <v>0</v>
      </c>
      <c r="T34" s="32"/>
      <c r="U34" s="32"/>
      <c r="V34" s="32"/>
      <c r="W34" s="32">
        <f t="shared" ref="W34:W35" si="56">W35</f>
        <v>0</v>
      </c>
      <c r="X34" s="32"/>
      <c r="Y34" s="32">
        <f t="shared" ref="Y34:Z35" si="57">Y35</f>
        <v>0</v>
      </c>
      <c r="Z34" s="32">
        <f t="shared" si="57"/>
        <v>0</v>
      </c>
      <c r="AA34" s="32"/>
      <c r="AB34" s="32"/>
      <c r="AC34" s="32"/>
      <c r="AD34" s="32">
        <f t="shared" ref="AD34:AD35" si="58">AD35</f>
        <v>0</v>
      </c>
      <c r="AE34" s="32"/>
      <c r="AF34" s="32">
        <f t="shared" ref="AF34:AG35" si="59">AF35</f>
        <v>0</v>
      </c>
      <c r="AG34" s="32">
        <f t="shared" si="59"/>
        <v>0</v>
      </c>
      <c r="AH34" s="32"/>
      <c r="AI34" s="32"/>
      <c r="AJ34" s="32"/>
      <c r="AK34" s="32">
        <f t="shared" ref="AK34:AK35" si="60">AK35</f>
        <v>0</v>
      </c>
      <c r="AL34" s="32"/>
    </row>
    <row r="35" spans="1:38" ht="47.25" x14ac:dyDescent="0.25">
      <c r="A35" s="8" t="str">
        <f>'1'!A34</f>
        <v>4.4.1</v>
      </c>
      <c r="B35" s="78" t="str">
        <f>'1'!B34</f>
        <v>Создание программ для ЭВМ, приобретение исключительных прав на программы для ЭВМ, всего, в том числе:</v>
      </c>
      <c r="C35" s="82" t="str">
        <f>'1'!C34</f>
        <v>Г</v>
      </c>
      <c r="D35" s="32">
        <f t="shared" si="51"/>
        <v>0</v>
      </c>
      <c r="E35" s="32">
        <f t="shared" si="51"/>
        <v>0</v>
      </c>
      <c r="F35" s="32"/>
      <c r="G35" s="32"/>
      <c r="H35" s="32"/>
      <c r="I35" s="32">
        <f t="shared" si="52"/>
        <v>0</v>
      </c>
      <c r="J35" s="32"/>
      <c r="K35" s="32">
        <f t="shared" si="53"/>
        <v>0</v>
      </c>
      <c r="L35" s="32">
        <f t="shared" si="53"/>
        <v>0</v>
      </c>
      <c r="M35" s="32"/>
      <c r="N35" s="32"/>
      <c r="O35" s="32"/>
      <c r="P35" s="32">
        <f t="shared" si="54"/>
        <v>0</v>
      </c>
      <c r="Q35" s="32"/>
      <c r="R35" s="32">
        <f t="shared" si="55"/>
        <v>0</v>
      </c>
      <c r="S35" s="32">
        <f t="shared" si="55"/>
        <v>0</v>
      </c>
      <c r="T35" s="32"/>
      <c r="U35" s="32"/>
      <c r="V35" s="32"/>
      <c r="W35" s="32">
        <f t="shared" si="56"/>
        <v>0</v>
      </c>
      <c r="X35" s="32"/>
      <c r="Y35" s="32">
        <f t="shared" si="57"/>
        <v>0</v>
      </c>
      <c r="Z35" s="32">
        <f t="shared" si="57"/>
        <v>0</v>
      </c>
      <c r="AA35" s="32"/>
      <c r="AB35" s="32"/>
      <c r="AC35" s="32"/>
      <c r="AD35" s="32">
        <f t="shared" si="58"/>
        <v>0</v>
      </c>
      <c r="AE35" s="32"/>
      <c r="AF35" s="32">
        <f t="shared" si="59"/>
        <v>0</v>
      </c>
      <c r="AG35" s="32">
        <f t="shared" si="59"/>
        <v>0</v>
      </c>
      <c r="AH35" s="32"/>
      <c r="AI35" s="32"/>
      <c r="AJ35" s="32"/>
      <c r="AK35" s="32">
        <f t="shared" si="60"/>
        <v>0</v>
      </c>
      <c r="AL35" s="32"/>
    </row>
    <row r="36" spans="1:38" ht="31.5" x14ac:dyDescent="0.25">
      <c r="A36" s="8" t="str">
        <f>'1'!A35</f>
        <v>4.4.1.1</v>
      </c>
      <c r="B36" s="79" t="str">
        <f>'1'!B35</f>
        <v>Лицензия ЕОСДО (Единая отраслевая система документооборота)</v>
      </c>
      <c r="C36" s="83" t="str">
        <f>'1'!C35</f>
        <v>P_ТАЭС.13</v>
      </c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>
        <f>Z36+S36+L36+E36</f>
        <v>0</v>
      </c>
      <c r="AH36" s="32"/>
      <c r="AI36" s="32"/>
      <c r="AJ36" s="32"/>
      <c r="AK36" s="32"/>
      <c r="AL36" s="32"/>
    </row>
    <row r="37" spans="1:38" s="120" customFormat="1" ht="31.5" x14ac:dyDescent="0.25">
      <c r="A37" s="87" t="str">
        <f>'1'!A36</f>
        <v>5</v>
      </c>
      <c r="B37" s="77" t="str">
        <f>'1'!B36</f>
        <v>Прочие инвестиционные проекты, всего, в том числе:</v>
      </c>
      <c r="C37" s="77" t="str">
        <f>'1'!C36</f>
        <v>Г</v>
      </c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</row>
    <row r="38" spans="1:38" x14ac:dyDescent="0.25">
      <c r="A38"/>
    </row>
  </sheetData>
  <mergeCells count="21">
    <mergeCell ref="A6:AL6"/>
    <mergeCell ref="A1:AL1"/>
    <mergeCell ref="A2:AL2"/>
    <mergeCell ref="A3:AL3"/>
    <mergeCell ref="A4:AL4"/>
    <mergeCell ref="A5:AL5"/>
    <mergeCell ref="A7:AL7"/>
    <mergeCell ref="A8:A11"/>
    <mergeCell ref="B8:B11"/>
    <mergeCell ref="C8:C11"/>
    <mergeCell ref="D8:AL8"/>
    <mergeCell ref="D9:J9"/>
    <mergeCell ref="K9:Q9"/>
    <mergeCell ref="R9:X9"/>
    <mergeCell ref="Y9:AE9"/>
    <mergeCell ref="AF9:AL9"/>
    <mergeCell ref="E10:J10"/>
    <mergeCell ref="L10:Q10"/>
    <mergeCell ref="S10:X10"/>
    <mergeCell ref="Z10:AE10"/>
    <mergeCell ref="AG10:AL10"/>
  </mergeCells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4" tint="0.39997558519241921"/>
    <pageSetUpPr fitToPage="1"/>
  </sheetPr>
  <dimension ref="A1:BW40"/>
  <sheetViews>
    <sheetView view="pageBreakPreview" zoomScale="40" zoomScaleNormal="70" zoomScaleSheetLayoutView="40" workbookViewId="0">
      <selection activeCell="F15" sqref="F15"/>
    </sheetView>
  </sheetViews>
  <sheetFormatPr defaultColWidth="9" defaultRowHeight="15.75" x14ac:dyDescent="0.25"/>
  <cols>
    <col min="1" max="1" width="14.25" style="2" customWidth="1"/>
    <col min="2" max="2" width="61.5" style="2" customWidth="1"/>
    <col min="3" max="3" width="16.375" style="2" customWidth="1"/>
    <col min="4" max="4" width="5.75" style="2" customWidth="1"/>
    <col min="5" max="5" width="7.75" style="2" customWidth="1"/>
    <col min="6" max="6" width="10.625" style="2" customWidth="1"/>
    <col min="7" max="7" width="5.125" style="2" customWidth="1"/>
    <col min="8" max="8" width="6" style="2" customWidth="1"/>
    <col min="9" max="9" width="5.625" style="2" customWidth="1"/>
    <col min="10" max="10" width="6" style="2" customWidth="1"/>
    <col min="11" max="11" width="10.625" style="2" customWidth="1"/>
    <col min="12" max="12" width="5.25" style="2" customWidth="1"/>
    <col min="13" max="14" width="5.625" style="2" customWidth="1"/>
    <col min="15" max="15" width="7" style="2" customWidth="1"/>
    <col min="16" max="16" width="10.625" style="2" customWidth="1"/>
    <col min="17" max="17" width="6.25" style="2" customWidth="1"/>
    <col min="18" max="18" width="6" style="2" customWidth="1"/>
    <col min="19" max="19" width="7.25" style="2" customWidth="1"/>
    <col min="20" max="20" width="10.625" style="2" customWidth="1"/>
    <col min="21" max="22" width="6" style="2" customWidth="1"/>
    <col min="23" max="23" width="6.5" style="2" customWidth="1"/>
    <col min="24" max="24" width="10.625" style="2" customWidth="1"/>
    <col min="25" max="26" width="6" style="2" customWidth="1"/>
    <col min="27" max="27" width="7.125" style="2" customWidth="1"/>
    <col min="28" max="28" width="10.625" style="2" customWidth="1"/>
    <col min="29" max="30" width="6" style="2" customWidth="1"/>
    <col min="31" max="31" width="7.125" style="2" customWidth="1"/>
    <col min="32" max="32" width="10.625" style="2" customWidth="1"/>
    <col min="33" max="34" width="6" style="2" customWidth="1"/>
    <col min="35" max="35" width="8" style="2" customWidth="1"/>
    <col min="36" max="36" width="10.625" style="2" customWidth="1"/>
    <col min="37" max="38" width="6" style="2" customWidth="1"/>
    <col min="39" max="39" width="7.125" style="2" customWidth="1"/>
    <col min="40" max="40" width="10.625" style="2" customWidth="1"/>
    <col min="41" max="42" width="6" style="2" customWidth="1"/>
    <col min="43" max="43" width="7.75" style="2" customWidth="1"/>
    <col min="44" max="44" width="10.625" style="2" customWidth="1"/>
    <col min="45" max="45" width="6" style="2" customWidth="1"/>
    <col min="46" max="47" width="5.5" style="2" bestFit="1" customWidth="1"/>
    <col min="48" max="48" width="9.625" style="2" bestFit="1" customWidth="1"/>
    <col min="49" max="50" width="5.5" style="2" bestFit="1" customWidth="1"/>
    <col min="51" max="51" width="6.5" style="2" bestFit="1" customWidth="1"/>
    <col min="52" max="52" width="9.625" style="2" bestFit="1" customWidth="1"/>
    <col min="53" max="53" width="6.5" style="2" bestFit="1" customWidth="1"/>
    <col min="54" max="54" width="6" style="2" customWidth="1"/>
    <col min="55" max="55" width="7.25" style="2" customWidth="1"/>
    <col min="56" max="56" width="10.625" style="2" customWidth="1"/>
    <col min="57" max="58" width="6" style="2" customWidth="1"/>
    <col min="59" max="59" width="7.125" style="2" customWidth="1"/>
    <col min="60" max="60" width="10.625" style="2" customWidth="1"/>
    <col min="61" max="61" width="6" style="2" customWidth="1"/>
    <col min="62" max="62" width="16.375" style="2" customWidth="1"/>
    <col min="63" max="72" width="5" style="2" customWidth="1"/>
    <col min="73" max="16384" width="9" style="2"/>
  </cols>
  <sheetData>
    <row r="1" spans="1:75" ht="18.75" x14ac:dyDescent="0.3">
      <c r="A1" s="181" t="s">
        <v>269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</row>
    <row r="2" spans="1:75" x14ac:dyDescent="0.25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F2" s="182"/>
      <c r="BG2" s="182"/>
      <c r="BH2" s="182"/>
      <c r="BI2" s="182"/>
      <c r="BJ2" s="182"/>
    </row>
    <row r="3" spans="1:75" ht="18.75" x14ac:dyDescent="0.25">
      <c r="A3" s="163" t="str">
        <f>'1'!A3:CA3</f>
        <v>Субъект электроэнергетики: Обособленное подразделение "АтомЭнергоСбыт" Тверь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BB3" s="163"/>
      <c r="BC3" s="163"/>
      <c r="BD3" s="163"/>
      <c r="BE3" s="163"/>
      <c r="BF3" s="163"/>
      <c r="BG3" s="163"/>
      <c r="BH3" s="163"/>
      <c r="BI3" s="163"/>
      <c r="BJ3" s="163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</row>
    <row r="4" spans="1:75" ht="18.75" x14ac:dyDescent="0.3">
      <c r="A4" s="150" t="str">
        <f>'1'!A4:CA4</f>
        <v>ОГРН: 1027700050278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W4" s="34"/>
    </row>
    <row r="5" spans="1:75" ht="18.75" x14ac:dyDescent="0.3">
      <c r="A5" s="150" t="str">
        <f>'1'!A5:CA5</f>
        <v>Год раскрытия информации: 2025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</row>
    <row r="6" spans="1:75" ht="18.75" x14ac:dyDescent="0.3">
      <c r="A6" s="150" t="str">
        <f>'1'!A6:CA6</f>
        <v>Утвержденные плановые значения показателей приведены в соответствии с:  Приказом Главного управления "Региональная энергетическая комиссия" Тверской области №140-нп от 30.10.2024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</row>
    <row r="7" spans="1:75" x14ac:dyDescent="0.25">
      <c r="A7" s="175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  <c r="BC7" s="175"/>
      <c r="BD7" s="175"/>
      <c r="BE7" s="175"/>
      <c r="BF7" s="175"/>
      <c r="BG7" s="175"/>
      <c r="BH7" s="175"/>
      <c r="BI7" s="175"/>
      <c r="BJ7" s="175"/>
    </row>
    <row r="8" spans="1:75" x14ac:dyDescent="0.25">
      <c r="A8" s="155" t="s">
        <v>61</v>
      </c>
      <c r="B8" s="155" t="s">
        <v>65</v>
      </c>
      <c r="C8" s="155" t="s">
        <v>62</v>
      </c>
      <c r="D8" s="129" t="s">
        <v>270</v>
      </c>
      <c r="E8" s="129"/>
      <c r="F8" s="129"/>
      <c r="G8" s="129"/>
      <c r="H8" s="129"/>
      <c r="I8" s="129"/>
      <c r="J8" s="129"/>
      <c r="K8" s="129"/>
      <c r="L8" s="129"/>
      <c r="M8" s="129"/>
      <c r="N8" s="176" t="s">
        <v>313</v>
      </c>
      <c r="O8" s="177"/>
      <c r="P8" s="177"/>
      <c r="Q8" s="177"/>
      <c r="R8" s="177"/>
      <c r="S8" s="177"/>
      <c r="T8" s="177"/>
      <c r="U8" s="177"/>
      <c r="V8" s="178" t="s">
        <v>271</v>
      </c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79"/>
      <c r="AW8" s="179"/>
      <c r="AX8" s="179"/>
      <c r="AY8" s="179"/>
      <c r="AZ8" s="179"/>
      <c r="BA8" s="179"/>
      <c r="BB8" s="179"/>
      <c r="BC8" s="179"/>
      <c r="BD8" s="179"/>
      <c r="BE8" s="179"/>
      <c r="BF8" s="179"/>
      <c r="BG8" s="179"/>
      <c r="BH8" s="179"/>
      <c r="BI8" s="180"/>
      <c r="BJ8" s="128" t="s">
        <v>66</v>
      </c>
    </row>
    <row r="9" spans="1:75" ht="23.25" customHeight="1" x14ac:dyDescent="0.25">
      <c r="A9" s="155"/>
      <c r="B9" s="155"/>
      <c r="C9" s="155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38"/>
      <c r="O9" s="139"/>
      <c r="P9" s="139"/>
      <c r="Q9" s="139"/>
      <c r="R9" s="139"/>
      <c r="S9" s="139"/>
      <c r="T9" s="139"/>
      <c r="U9" s="139"/>
      <c r="V9" s="154" t="s">
        <v>108</v>
      </c>
      <c r="W9" s="154"/>
      <c r="X9" s="154"/>
      <c r="Y9" s="154"/>
      <c r="Z9" s="154"/>
      <c r="AA9" s="154"/>
      <c r="AB9" s="154"/>
      <c r="AC9" s="154"/>
      <c r="AD9" s="157" t="s">
        <v>110</v>
      </c>
      <c r="AE9" s="158"/>
      <c r="AF9" s="158"/>
      <c r="AG9" s="158"/>
      <c r="AH9" s="158"/>
      <c r="AI9" s="158"/>
      <c r="AJ9" s="158"/>
      <c r="AK9" s="159"/>
      <c r="AL9" s="157" t="s">
        <v>111</v>
      </c>
      <c r="AM9" s="158"/>
      <c r="AN9" s="158"/>
      <c r="AO9" s="158"/>
      <c r="AP9" s="158"/>
      <c r="AQ9" s="158"/>
      <c r="AR9" s="158"/>
      <c r="AS9" s="159"/>
      <c r="AT9" s="157" t="s">
        <v>208</v>
      </c>
      <c r="AU9" s="158"/>
      <c r="AV9" s="158"/>
      <c r="AW9" s="158"/>
      <c r="AX9" s="158"/>
      <c r="AY9" s="158"/>
      <c r="AZ9" s="158"/>
      <c r="BA9" s="159"/>
      <c r="BB9" s="146" t="s">
        <v>272</v>
      </c>
      <c r="BC9" s="146"/>
      <c r="BD9" s="146"/>
      <c r="BE9" s="146"/>
      <c r="BF9" s="146"/>
      <c r="BG9" s="146"/>
      <c r="BH9" s="146"/>
      <c r="BI9" s="146"/>
      <c r="BJ9" s="129"/>
    </row>
    <row r="10" spans="1:75" ht="63.75" customHeight="1" x14ac:dyDescent="0.25">
      <c r="A10" s="155"/>
      <c r="B10" s="155"/>
      <c r="C10" s="155"/>
      <c r="D10" s="154" t="s">
        <v>5</v>
      </c>
      <c r="E10" s="154"/>
      <c r="F10" s="154"/>
      <c r="G10" s="154"/>
      <c r="H10" s="154"/>
      <c r="I10" s="155" t="s">
        <v>6</v>
      </c>
      <c r="J10" s="155"/>
      <c r="K10" s="155"/>
      <c r="L10" s="155"/>
      <c r="M10" s="155"/>
      <c r="N10" s="154" t="s">
        <v>60</v>
      </c>
      <c r="O10" s="154"/>
      <c r="P10" s="154"/>
      <c r="Q10" s="154"/>
      <c r="R10" s="155" t="s">
        <v>116</v>
      </c>
      <c r="S10" s="155"/>
      <c r="T10" s="155"/>
      <c r="U10" s="155"/>
      <c r="V10" s="154" t="s">
        <v>109</v>
      </c>
      <c r="W10" s="154"/>
      <c r="X10" s="154"/>
      <c r="Y10" s="154"/>
      <c r="Z10" s="155" t="s">
        <v>6</v>
      </c>
      <c r="AA10" s="155"/>
      <c r="AB10" s="155"/>
      <c r="AC10" s="155"/>
      <c r="AD10" s="157" t="s">
        <v>109</v>
      </c>
      <c r="AE10" s="158"/>
      <c r="AF10" s="158"/>
      <c r="AG10" s="159"/>
      <c r="AH10" s="172" t="s">
        <v>6</v>
      </c>
      <c r="AI10" s="173"/>
      <c r="AJ10" s="173"/>
      <c r="AK10" s="174"/>
      <c r="AL10" s="157" t="s">
        <v>109</v>
      </c>
      <c r="AM10" s="158"/>
      <c r="AN10" s="158"/>
      <c r="AO10" s="159"/>
      <c r="AP10" s="172" t="s">
        <v>6</v>
      </c>
      <c r="AQ10" s="173"/>
      <c r="AR10" s="173"/>
      <c r="AS10" s="174"/>
      <c r="AT10" s="157" t="s">
        <v>109</v>
      </c>
      <c r="AU10" s="158"/>
      <c r="AV10" s="158"/>
      <c r="AW10" s="159"/>
      <c r="AX10" s="172" t="s">
        <v>6</v>
      </c>
      <c r="AY10" s="173"/>
      <c r="AZ10" s="173"/>
      <c r="BA10" s="174"/>
      <c r="BB10" s="154" t="s">
        <v>5</v>
      </c>
      <c r="BC10" s="154"/>
      <c r="BD10" s="154"/>
      <c r="BE10" s="154"/>
      <c r="BF10" s="155" t="s">
        <v>6</v>
      </c>
      <c r="BG10" s="155"/>
      <c r="BH10" s="155"/>
      <c r="BI10" s="155"/>
      <c r="BJ10" s="129"/>
    </row>
    <row r="11" spans="1:75" ht="125.25" x14ac:dyDescent="0.25">
      <c r="A11" s="155"/>
      <c r="B11" s="155"/>
      <c r="C11" s="155"/>
      <c r="D11" s="37" t="s">
        <v>120</v>
      </c>
      <c r="E11" s="37" t="s">
        <v>121</v>
      </c>
      <c r="F11" s="37" t="s">
        <v>122</v>
      </c>
      <c r="G11" s="37" t="s">
        <v>123</v>
      </c>
      <c r="H11" s="37" t="s">
        <v>124</v>
      </c>
      <c r="I11" s="37" t="s">
        <v>120</v>
      </c>
      <c r="J11" s="37" t="s">
        <v>121</v>
      </c>
      <c r="K11" s="37" t="s">
        <v>122</v>
      </c>
      <c r="L11" s="37" t="s">
        <v>123</v>
      </c>
      <c r="M11" s="37" t="s">
        <v>124</v>
      </c>
      <c r="N11" s="37" t="s">
        <v>120</v>
      </c>
      <c r="O11" s="37" t="s">
        <v>121</v>
      </c>
      <c r="P11" s="37" t="s">
        <v>122</v>
      </c>
      <c r="Q11" s="37" t="s">
        <v>124</v>
      </c>
      <c r="R11" s="37" t="s">
        <v>120</v>
      </c>
      <c r="S11" s="37" t="s">
        <v>121</v>
      </c>
      <c r="T11" s="37" t="s">
        <v>122</v>
      </c>
      <c r="U11" s="37" t="s">
        <v>124</v>
      </c>
      <c r="V11" s="37" t="s">
        <v>120</v>
      </c>
      <c r="W11" s="37" t="s">
        <v>121</v>
      </c>
      <c r="X11" s="37" t="s">
        <v>122</v>
      </c>
      <c r="Y11" s="37" t="s">
        <v>124</v>
      </c>
      <c r="Z11" s="37" t="s">
        <v>120</v>
      </c>
      <c r="AA11" s="37" t="s">
        <v>121</v>
      </c>
      <c r="AB11" s="37" t="s">
        <v>122</v>
      </c>
      <c r="AC11" s="37" t="s">
        <v>124</v>
      </c>
      <c r="AD11" s="37" t="s">
        <v>120</v>
      </c>
      <c r="AE11" s="37" t="s">
        <v>121</v>
      </c>
      <c r="AF11" s="37" t="s">
        <v>122</v>
      </c>
      <c r="AG11" s="37" t="s">
        <v>124</v>
      </c>
      <c r="AH11" s="37" t="s">
        <v>120</v>
      </c>
      <c r="AI11" s="37" t="s">
        <v>121</v>
      </c>
      <c r="AJ11" s="37" t="s">
        <v>122</v>
      </c>
      <c r="AK11" s="37" t="s">
        <v>124</v>
      </c>
      <c r="AL11" s="37" t="s">
        <v>120</v>
      </c>
      <c r="AM11" s="37" t="s">
        <v>121</v>
      </c>
      <c r="AN11" s="37" t="s">
        <v>122</v>
      </c>
      <c r="AO11" s="37" t="s">
        <v>124</v>
      </c>
      <c r="AP11" s="37" t="s">
        <v>120</v>
      </c>
      <c r="AQ11" s="37" t="s">
        <v>121</v>
      </c>
      <c r="AR11" s="37" t="s">
        <v>122</v>
      </c>
      <c r="AS11" s="37" t="s">
        <v>124</v>
      </c>
      <c r="AT11" s="37" t="s">
        <v>120</v>
      </c>
      <c r="AU11" s="37" t="s">
        <v>121</v>
      </c>
      <c r="AV11" s="37" t="s">
        <v>122</v>
      </c>
      <c r="AW11" s="37" t="s">
        <v>124</v>
      </c>
      <c r="AX11" s="37" t="s">
        <v>120</v>
      </c>
      <c r="AY11" s="37" t="s">
        <v>121</v>
      </c>
      <c r="AZ11" s="37" t="s">
        <v>122</v>
      </c>
      <c r="BA11" s="37" t="s">
        <v>124</v>
      </c>
      <c r="BB11" s="37" t="s">
        <v>120</v>
      </c>
      <c r="BC11" s="37" t="s">
        <v>121</v>
      </c>
      <c r="BD11" s="37" t="s">
        <v>122</v>
      </c>
      <c r="BE11" s="37" t="s">
        <v>124</v>
      </c>
      <c r="BF11" s="37" t="s">
        <v>120</v>
      </c>
      <c r="BG11" s="37" t="s">
        <v>121</v>
      </c>
      <c r="BH11" s="37" t="s">
        <v>122</v>
      </c>
      <c r="BI11" s="37" t="s">
        <v>124</v>
      </c>
      <c r="BJ11" s="129"/>
    </row>
    <row r="12" spans="1:75" s="1" customFormat="1" x14ac:dyDescent="0.25">
      <c r="A12" s="38">
        <v>1</v>
      </c>
      <c r="B12" s="38">
        <v>2</v>
      </c>
      <c r="C12" s="38">
        <v>3</v>
      </c>
      <c r="D12" s="39" t="s">
        <v>232</v>
      </c>
      <c r="E12" s="39" t="s">
        <v>233</v>
      </c>
      <c r="F12" s="39" t="s">
        <v>234</v>
      </c>
      <c r="G12" s="39" t="s">
        <v>235</v>
      </c>
      <c r="H12" s="39" t="s">
        <v>236</v>
      </c>
      <c r="I12" s="39" t="s">
        <v>239</v>
      </c>
      <c r="J12" s="39" t="s">
        <v>240</v>
      </c>
      <c r="K12" s="39" t="s">
        <v>241</v>
      </c>
      <c r="L12" s="39" t="s">
        <v>242</v>
      </c>
      <c r="M12" s="39" t="s">
        <v>243</v>
      </c>
      <c r="N12" s="39" t="s">
        <v>273</v>
      </c>
      <c r="O12" s="39" t="s">
        <v>274</v>
      </c>
      <c r="P12" s="39" t="s">
        <v>275</v>
      </c>
      <c r="Q12" s="39" t="s">
        <v>276</v>
      </c>
      <c r="R12" s="39" t="s">
        <v>277</v>
      </c>
      <c r="S12" s="39" t="s">
        <v>278</v>
      </c>
      <c r="T12" s="39" t="s">
        <v>279</v>
      </c>
      <c r="U12" s="39" t="s">
        <v>280</v>
      </c>
      <c r="V12" s="39" t="s">
        <v>281</v>
      </c>
      <c r="W12" s="39" t="s">
        <v>282</v>
      </c>
      <c r="X12" s="39" t="s">
        <v>283</v>
      </c>
      <c r="Y12" s="39" t="s">
        <v>284</v>
      </c>
      <c r="Z12" s="39" t="s">
        <v>285</v>
      </c>
      <c r="AA12" s="39" t="s">
        <v>286</v>
      </c>
      <c r="AB12" s="39" t="s">
        <v>287</v>
      </c>
      <c r="AC12" s="39" t="s">
        <v>288</v>
      </c>
      <c r="AD12" s="39" t="s">
        <v>289</v>
      </c>
      <c r="AE12" s="39" t="s">
        <v>290</v>
      </c>
      <c r="AF12" s="39" t="s">
        <v>291</v>
      </c>
      <c r="AG12" s="39" t="s">
        <v>292</v>
      </c>
      <c r="AH12" s="39" t="s">
        <v>293</v>
      </c>
      <c r="AI12" s="39" t="s">
        <v>294</v>
      </c>
      <c r="AJ12" s="39" t="s">
        <v>295</v>
      </c>
      <c r="AK12" s="39" t="s">
        <v>296</v>
      </c>
      <c r="AL12" s="39" t="s">
        <v>297</v>
      </c>
      <c r="AM12" s="39" t="s">
        <v>298</v>
      </c>
      <c r="AN12" s="39" t="s">
        <v>299</v>
      </c>
      <c r="AO12" s="39" t="s">
        <v>300</v>
      </c>
      <c r="AP12" s="39" t="s">
        <v>301</v>
      </c>
      <c r="AQ12" s="39" t="s">
        <v>302</v>
      </c>
      <c r="AR12" s="39" t="s">
        <v>303</v>
      </c>
      <c r="AS12" s="39" t="s">
        <v>304</v>
      </c>
      <c r="AT12" s="39" t="s">
        <v>314</v>
      </c>
      <c r="AU12" s="39" t="s">
        <v>315</v>
      </c>
      <c r="AV12" s="39" t="s">
        <v>316</v>
      </c>
      <c r="AW12" s="39" t="s">
        <v>317</v>
      </c>
      <c r="AX12" s="39" t="s">
        <v>318</v>
      </c>
      <c r="AY12" s="39" t="s">
        <v>319</v>
      </c>
      <c r="AZ12" s="39" t="s">
        <v>320</v>
      </c>
      <c r="BA12" s="39" t="s">
        <v>321</v>
      </c>
      <c r="BB12" s="39" t="s">
        <v>305</v>
      </c>
      <c r="BC12" s="39" t="s">
        <v>306</v>
      </c>
      <c r="BD12" s="39" t="s">
        <v>307</v>
      </c>
      <c r="BE12" s="39" t="s">
        <v>308</v>
      </c>
      <c r="BF12" s="39" t="s">
        <v>309</v>
      </c>
      <c r="BG12" s="39" t="s">
        <v>310</v>
      </c>
      <c r="BH12" s="39" t="s">
        <v>311</v>
      </c>
      <c r="BI12" s="39" t="s">
        <v>312</v>
      </c>
      <c r="BJ12" s="38">
        <v>8</v>
      </c>
    </row>
    <row r="13" spans="1:75" s="1" customFormat="1" x14ac:dyDescent="0.25">
      <c r="A13" s="77"/>
      <c r="B13" s="77" t="str">
        <f>'1'!B12</f>
        <v>ВСЕГО по инвестиционной программе, в том числе:</v>
      </c>
      <c r="C13" s="77"/>
      <c r="D13" s="29"/>
      <c r="E13" s="29"/>
      <c r="F13" s="29"/>
      <c r="G13" s="29">
        <f t="shared" ref="G13" si="0">G14+G17+G18+G19+G37</f>
        <v>0</v>
      </c>
      <c r="H13" s="29"/>
      <c r="I13" s="29"/>
      <c r="J13" s="29"/>
      <c r="K13" s="29"/>
      <c r="L13" s="29">
        <f t="shared" ref="L13" si="1">L14+L17+L18+L19+L37</f>
        <v>0</v>
      </c>
      <c r="M13" s="29"/>
      <c r="N13" s="29"/>
      <c r="O13" s="29"/>
      <c r="P13" s="29"/>
      <c r="Q13" s="29">
        <f t="shared" ref="Q13" si="2">Q14+Q17+Q18+Q19+Q37</f>
        <v>0</v>
      </c>
      <c r="R13" s="29"/>
      <c r="S13" s="29"/>
      <c r="T13" s="29"/>
      <c r="U13" s="29">
        <f t="shared" ref="U13" si="3">U14+U17+U18+U19+U37</f>
        <v>0</v>
      </c>
      <c r="V13" s="29"/>
      <c r="W13" s="29"/>
      <c r="X13" s="29"/>
      <c r="Y13" s="29">
        <f t="shared" ref="Y13" si="4">Y14+Y17+Y18+Y19+Y37</f>
        <v>0</v>
      </c>
      <c r="Z13" s="29"/>
      <c r="AA13" s="29"/>
      <c r="AB13" s="29"/>
      <c r="AC13" s="29">
        <f t="shared" ref="AC13" si="5">AC14+AC17+AC18+AC19+AC37</f>
        <v>0</v>
      </c>
      <c r="AD13" s="29"/>
      <c r="AE13" s="29"/>
      <c r="AF13" s="29"/>
      <c r="AG13" s="29">
        <f t="shared" ref="AG13" si="6">AG14+AG17+AG18+AG19+AG37</f>
        <v>0</v>
      </c>
      <c r="AH13" s="29"/>
      <c r="AI13" s="29"/>
      <c r="AJ13" s="29"/>
      <c r="AK13" s="29">
        <f t="shared" ref="AK13" si="7">AK14+AK17+AK18+AK19+AK37</f>
        <v>0</v>
      </c>
      <c r="AL13" s="29"/>
      <c r="AM13" s="29"/>
      <c r="AN13" s="29"/>
      <c r="AO13" s="29">
        <f t="shared" ref="AO13" si="8">AO14+AO17+AO18+AO19+AO37</f>
        <v>0</v>
      </c>
      <c r="AP13" s="29"/>
      <c r="AQ13" s="29"/>
      <c r="AR13" s="29"/>
      <c r="AS13" s="29">
        <f t="shared" ref="AS13" si="9">AS14+AS17+AS18+AS19+AS37</f>
        <v>0</v>
      </c>
      <c r="AT13" s="29"/>
      <c r="AU13" s="29"/>
      <c r="AV13" s="29"/>
      <c r="AW13" s="29">
        <f t="shared" ref="AW13" si="10">AW14+AW17+AW18+AW19+AW37</f>
        <v>0</v>
      </c>
      <c r="AX13" s="29"/>
      <c r="AY13" s="29"/>
      <c r="AZ13" s="29"/>
      <c r="BA13" s="29">
        <f t="shared" ref="BA13" si="11">BA14+BA17+BA18+BA19+BA37</f>
        <v>0</v>
      </c>
      <c r="BB13" s="29"/>
      <c r="BC13" s="29"/>
      <c r="BD13" s="29"/>
      <c r="BE13" s="29">
        <f t="shared" ref="BE13" si="12">BE14+BE17+BE18+BE19+BE37</f>
        <v>0</v>
      </c>
      <c r="BF13" s="29"/>
      <c r="BG13" s="29"/>
      <c r="BH13" s="29"/>
      <c r="BI13" s="29">
        <f t="shared" ref="BI13" si="13">BI14+BI17+BI18+BI19+BI37</f>
        <v>0</v>
      </c>
      <c r="BJ13" s="29"/>
    </row>
    <row r="14" spans="1:75" ht="31.5" x14ac:dyDescent="0.25">
      <c r="A14" s="87" t="str">
        <f>'1'!A13</f>
        <v>1</v>
      </c>
      <c r="B14" s="77" t="str">
        <f>'1'!B13</f>
        <v>Развитие и модернизация учета электрической энергии (мощности), всего, в том числе:</v>
      </c>
      <c r="C14" s="77" t="str">
        <f>'1'!C13</f>
        <v>Г</v>
      </c>
      <c r="D14" s="32"/>
      <c r="E14" s="32"/>
      <c r="F14" s="32"/>
      <c r="G14" s="32">
        <f t="shared" ref="G14" si="14">SUM(G15:G16)</f>
        <v>0</v>
      </c>
      <c r="H14" s="32"/>
      <c r="I14" s="32"/>
      <c r="J14" s="32"/>
      <c r="K14" s="32"/>
      <c r="L14" s="32">
        <f t="shared" ref="L14" si="15">SUM(L15:L16)</f>
        <v>0</v>
      </c>
      <c r="M14" s="32"/>
      <c r="N14" s="32"/>
      <c r="O14" s="32"/>
      <c r="P14" s="32"/>
      <c r="Q14" s="32">
        <f t="shared" ref="Q14" si="16">SUM(Q15:Q16)</f>
        <v>0</v>
      </c>
      <c r="R14" s="32"/>
      <c r="S14" s="32"/>
      <c r="T14" s="32"/>
      <c r="U14" s="32">
        <f t="shared" ref="U14" si="17">SUM(U15:U16)</f>
        <v>0</v>
      </c>
      <c r="V14" s="32"/>
      <c r="W14" s="32"/>
      <c r="X14" s="32"/>
      <c r="Y14" s="32">
        <f t="shared" ref="Y14" si="18">SUM(Y15:Y16)</f>
        <v>0</v>
      </c>
      <c r="Z14" s="32"/>
      <c r="AA14" s="32"/>
      <c r="AB14" s="32"/>
      <c r="AC14" s="32">
        <f t="shared" ref="AC14" si="19">SUM(AC15:AC16)</f>
        <v>0</v>
      </c>
      <c r="AD14" s="32"/>
      <c r="AE14" s="32"/>
      <c r="AF14" s="32"/>
      <c r="AG14" s="32">
        <f t="shared" ref="AG14" si="20">SUM(AG15:AG16)</f>
        <v>0</v>
      </c>
      <c r="AH14" s="32"/>
      <c r="AI14" s="32"/>
      <c r="AJ14" s="32"/>
      <c r="AK14" s="32">
        <f t="shared" ref="AK14" si="21">SUM(AK15:AK16)</f>
        <v>0</v>
      </c>
      <c r="AL14" s="32"/>
      <c r="AM14" s="32"/>
      <c r="AN14" s="32"/>
      <c r="AO14" s="32">
        <f t="shared" ref="AO14" si="22">SUM(AO15:AO16)</f>
        <v>0</v>
      </c>
      <c r="AP14" s="32"/>
      <c r="AQ14" s="32"/>
      <c r="AR14" s="32"/>
      <c r="AS14" s="32">
        <f t="shared" ref="AS14" si="23">SUM(AS15:AS16)</f>
        <v>0</v>
      </c>
      <c r="AT14" s="32"/>
      <c r="AU14" s="32"/>
      <c r="AV14" s="32"/>
      <c r="AW14" s="32">
        <f t="shared" ref="AW14" si="24">SUM(AW15:AW16)</f>
        <v>0</v>
      </c>
      <c r="AX14" s="32"/>
      <c r="AY14" s="32"/>
      <c r="AZ14" s="32"/>
      <c r="BA14" s="32">
        <f t="shared" ref="BA14" si="25">SUM(BA15:BA16)</f>
        <v>0</v>
      </c>
      <c r="BB14" s="32"/>
      <c r="BC14" s="32"/>
      <c r="BD14" s="32"/>
      <c r="BE14" s="32">
        <f t="shared" ref="BE14" si="26">SUM(BE15:BE16)</f>
        <v>0</v>
      </c>
      <c r="BF14" s="32"/>
      <c r="BG14" s="32"/>
      <c r="BH14" s="32"/>
      <c r="BI14" s="32">
        <f t="shared" ref="BI14" si="27">SUM(BI15:BI16)</f>
        <v>0</v>
      </c>
      <c r="BJ14" s="32"/>
    </row>
    <row r="15" spans="1:75" x14ac:dyDescent="0.25">
      <c r="A15" s="8" t="str">
        <f>'1'!A14</f>
        <v>1.1</v>
      </c>
      <c r="B15" s="78" t="str">
        <f>'1'!B14</f>
        <v>Установка приборов учета, всего</v>
      </c>
      <c r="C15" s="82" t="str">
        <f>'1'!C14</f>
        <v>Г</v>
      </c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32"/>
      <c r="BC15" s="32"/>
      <c r="BD15" s="32"/>
      <c r="BE15" s="32"/>
      <c r="BF15" s="32"/>
      <c r="BG15" s="32"/>
      <c r="BH15" s="32"/>
      <c r="BI15" s="32"/>
      <c r="BJ15" s="32"/>
    </row>
    <row r="16" spans="1:75" ht="31.5" x14ac:dyDescent="0.25">
      <c r="A16" s="8" t="str">
        <f>'1'!A15</f>
        <v>1.2</v>
      </c>
      <c r="B16" s="78" t="str">
        <f>'1'!B15</f>
        <v>Включение приборов учета в систему сбора и передачи данных, всего</v>
      </c>
      <c r="C16" s="83" t="str">
        <f>'1'!C15</f>
        <v xml:space="preserve"> P_ТАЭС.12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</row>
    <row r="17" spans="1:62" x14ac:dyDescent="0.25">
      <c r="A17" s="87" t="str">
        <f>'1'!A16</f>
        <v>2</v>
      </c>
      <c r="B17" s="77" t="str">
        <f>'1'!B16</f>
        <v>Реконструкция, всего</v>
      </c>
      <c r="C17" s="77" t="str">
        <f>'1'!C16</f>
        <v>Г</v>
      </c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</row>
    <row r="18" spans="1:62" ht="31.5" x14ac:dyDescent="0.25">
      <c r="A18" s="87" t="str">
        <f>'1'!A17</f>
        <v>3</v>
      </c>
      <c r="B18" s="77" t="str">
        <f>'1'!B17</f>
        <v>Модернизация, техническое перевооружение, модификация, всего</v>
      </c>
      <c r="C18" s="77" t="str">
        <f>'1'!C17</f>
        <v>Г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</row>
    <row r="19" spans="1:62" x14ac:dyDescent="0.25">
      <c r="A19" s="87" t="str">
        <f>'1'!A18</f>
        <v>4</v>
      </c>
      <c r="B19" s="77" t="str">
        <f>'1'!B18</f>
        <v>Новое строительство, создание, покупка, всего, в том числе:</v>
      </c>
      <c r="C19" s="77" t="str">
        <f>'1'!C18</f>
        <v>Г</v>
      </c>
      <c r="D19" s="32"/>
      <c r="E19" s="32"/>
      <c r="F19" s="32"/>
      <c r="G19" s="32">
        <f t="shared" ref="G19" si="28">G20+G22+G23+G34</f>
        <v>0</v>
      </c>
      <c r="H19" s="32"/>
      <c r="I19" s="32"/>
      <c r="J19" s="32"/>
      <c r="K19" s="32"/>
      <c r="L19" s="32">
        <f t="shared" ref="L19" si="29">L20+L22+L23+L34</f>
        <v>0</v>
      </c>
      <c r="M19" s="32"/>
      <c r="N19" s="32"/>
      <c r="O19" s="32"/>
      <c r="P19" s="32"/>
      <c r="Q19" s="32">
        <f t="shared" ref="Q19" si="30">Q20+Q22+Q23+Q34</f>
        <v>0</v>
      </c>
      <c r="R19" s="32"/>
      <c r="S19" s="32"/>
      <c r="T19" s="32"/>
      <c r="U19" s="32">
        <f t="shared" ref="U19" si="31">U20+U22+U23+U34</f>
        <v>0</v>
      </c>
      <c r="V19" s="32"/>
      <c r="W19" s="32"/>
      <c r="X19" s="32"/>
      <c r="Y19" s="32">
        <f t="shared" ref="Y19" si="32">Y20+Y22+Y23+Y34</f>
        <v>0</v>
      </c>
      <c r="Z19" s="32"/>
      <c r="AA19" s="32"/>
      <c r="AB19" s="32"/>
      <c r="AC19" s="32">
        <f t="shared" ref="AC19" si="33">AC20+AC22+AC23+AC34</f>
        <v>0</v>
      </c>
      <c r="AD19" s="32"/>
      <c r="AE19" s="32"/>
      <c r="AF19" s="32"/>
      <c r="AG19" s="32">
        <f t="shared" ref="AG19" si="34">AG20+AG22+AG23+AG34</f>
        <v>0</v>
      </c>
      <c r="AH19" s="32"/>
      <c r="AI19" s="32"/>
      <c r="AJ19" s="32"/>
      <c r="AK19" s="32">
        <f t="shared" ref="AK19" si="35">AK20+AK22+AK23+AK34</f>
        <v>0</v>
      </c>
      <c r="AL19" s="32"/>
      <c r="AM19" s="32"/>
      <c r="AN19" s="32"/>
      <c r="AO19" s="32">
        <f t="shared" ref="AO19" si="36">AO20+AO22+AO23+AO34</f>
        <v>0</v>
      </c>
      <c r="AP19" s="32"/>
      <c r="AQ19" s="32"/>
      <c r="AR19" s="32"/>
      <c r="AS19" s="32">
        <f t="shared" ref="AS19" si="37">AS20+AS22+AS23+AS34</f>
        <v>0</v>
      </c>
      <c r="AT19" s="32"/>
      <c r="AU19" s="32"/>
      <c r="AV19" s="32"/>
      <c r="AW19" s="32">
        <f t="shared" ref="AW19" si="38">AW20+AW22+AW23+AW34</f>
        <v>0</v>
      </c>
      <c r="AX19" s="32"/>
      <c r="AY19" s="32"/>
      <c r="AZ19" s="32"/>
      <c r="BA19" s="32">
        <f t="shared" ref="BA19" si="39">BA20+BA22+BA23+BA34</f>
        <v>0</v>
      </c>
      <c r="BB19" s="32"/>
      <c r="BC19" s="32"/>
      <c r="BD19" s="32"/>
      <c r="BE19" s="32">
        <f t="shared" ref="BE19" si="40">BE20+BE22+BE23+BE34</f>
        <v>0</v>
      </c>
      <c r="BF19" s="32"/>
      <c r="BG19" s="32"/>
      <c r="BH19" s="32"/>
      <c r="BI19" s="32">
        <f t="shared" ref="BI19" si="41">BI20+BI22+BI23+BI34</f>
        <v>0</v>
      </c>
      <c r="BJ19" s="32"/>
    </row>
    <row r="20" spans="1:62" ht="31.5" x14ac:dyDescent="0.25">
      <c r="A20" s="8" t="str">
        <f>'1'!A19</f>
        <v>4.1</v>
      </c>
      <c r="B20" s="78" t="str">
        <f>'1'!B19</f>
        <v>Новое строительство, покупка зданий (сооружений), всего, в том числе:</v>
      </c>
      <c r="C20" s="84" t="str">
        <f>'1'!C19</f>
        <v>Г</v>
      </c>
      <c r="D20" s="32"/>
      <c r="E20" s="32"/>
      <c r="F20" s="32"/>
      <c r="G20" s="32">
        <f t="shared" ref="G20" si="42">G21</f>
        <v>0</v>
      </c>
      <c r="H20" s="32"/>
      <c r="I20" s="32"/>
      <c r="J20" s="32"/>
      <c r="K20" s="32"/>
      <c r="L20" s="32">
        <f t="shared" ref="L20" si="43">L21</f>
        <v>0</v>
      </c>
      <c r="M20" s="32"/>
      <c r="N20" s="32"/>
      <c r="O20" s="32"/>
      <c r="P20" s="32"/>
      <c r="Q20" s="32">
        <f t="shared" ref="Q20" si="44">Q21</f>
        <v>0</v>
      </c>
      <c r="R20" s="32"/>
      <c r="S20" s="32"/>
      <c r="T20" s="32"/>
      <c r="U20" s="32">
        <f t="shared" ref="U20" si="45">U21</f>
        <v>0</v>
      </c>
      <c r="V20" s="32"/>
      <c r="W20" s="32"/>
      <c r="X20" s="32"/>
      <c r="Y20" s="32">
        <f t="shared" ref="Y20" si="46">Y21</f>
        <v>0</v>
      </c>
      <c r="Z20" s="32"/>
      <c r="AA20" s="32"/>
      <c r="AB20" s="32"/>
      <c r="AC20" s="32">
        <f t="shared" ref="AC20" si="47">AC21</f>
        <v>0</v>
      </c>
      <c r="AD20" s="32"/>
      <c r="AE20" s="32"/>
      <c r="AF20" s="32"/>
      <c r="AG20" s="32">
        <f t="shared" ref="AG20" si="48">AG21</f>
        <v>0</v>
      </c>
      <c r="AH20" s="32"/>
      <c r="AI20" s="32"/>
      <c r="AJ20" s="32"/>
      <c r="AK20" s="32">
        <f t="shared" ref="AK20" si="49">AK21</f>
        <v>0</v>
      </c>
      <c r="AL20" s="32"/>
      <c r="AM20" s="32"/>
      <c r="AN20" s="32"/>
      <c r="AO20" s="32">
        <f t="shared" ref="AO20" si="50">AO21</f>
        <v>0</v>
      </c>
      <c r="AP20" s="32"/>
      <c r="AQ20" s="32"/>
      <c r="AR20" s="32"/>
      <c r="AS20" s="32">
        <f t="shared" ref="AS20" si="51">AS21</f>
        <v>0</v>
      </c>
      <c r="AT20" s="32"/>
      <c r="AU20" s="32"/>
      <c r="AV20" s="32"/>
      <c r="AW20" s="32">
        <f t="shared" ref="AW20" si="52">AW21</f>
        <v>0</v>
      </c>
      <c r="AX20" s="32"/>
      <c r="AY20" s="32"/>
      <c r="AZ20" s="32"/>
      <c r="BA20" s="32">
        <f t="shared" ref="BA20" si="53">BA21</f>
        <v>0</v>
      </c>
      <c r="BB20" s="32"/>
      <c r="BC20" s="32"/>
      <c r="BD20" s="32"/>
      <c r="BE20" s="32">
        <f t="shared" ref="BE20" si="54">BE21</f>
        <v>0</v>
      </c>
      <c r="BF20" s="32"/>
      <c r="BG20" s="32"/>
      <c r="BH20" s="98"/>
      <c r="BI20" s="32">
        <f t="shared" ref="BI20" si="55">BI21</f>
        <v>0</v>
      </c>
      <c r="BJ20" s="32"/>
    </row>
    <row r="21" spans="1:62" x14ac:dyDescent="0.25">
      <c r="A21" s="8" t="str">
        <f>'1'!A20</f>
        <v>4.1.1</v>
      </c>
      <c r="B21" s="79" t="str">
        <f>'1'!B20</f>
        <v>Приобрететние офисного здания в пгт Спирово</v>
      </c>
      <c r="C21" s="85" t="str">
        <f>'1'!C20</f>
        <v>P_ТАЭС.06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</row>
    <row r="22" spans="1:62" ht="31.5" x14ac:dyDescent="0.25">
      <c r="A22" s="8" t="str">
        <f>'1'!A21</f>
        <v>4.2</v>
      </c>
      <c r="B22" s="78" t="str">
        <f>'1'!B21</f>
        <v>Новое строительство, покупка линий связи и телекоммуникационных систем, всего, в том числе:</v>
      </c>
      <c r="C22" s="82" t="str">
        <f>'1'!C21</f>
        <v>Г</v>
      </c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</row>
    <row r="23" spans="1:62" ht="31.5" x14ac:dyDescent="0.25">
      <c r="A23" s="8" t="str">
        <f>'1'!A22</f>
        <v>4.3</v>
      </c>
      <c r="B23" s="78" t="str">
        <f>'1'!B22</f>
        <v>Прочее новое строительство, создание, покупка объектов основных средств, всего, в том числе:</v>
      </c>
      <c r="C23" s="82" t="str">
        <f>'1'!C22</f>
        <v>Г</v>
      </c>
      <c r="D23" s="32"/>
      <c r="E23" s="32"/>
      <c r="F23" s="32"/>
      <c r="G23" s="32">
        <f t="shared" ref="G23" si="56">SUM(G24:G33)</f>
        <v>0</v>
      </c>
      <c r="H23" s="32"/>
      <c r="I23" s="32"/>
      <c r="J23" s="32"/>
      <c r="K23" s="32"/>
      <c r="L23" s="32">
        <f t="shared" ref="L23" si="57">SUM(L24:L33)</f>
        <v>0</v>
      </c>
      <c r="M23" s="32"/>
      <c r="N23" s="32"/>
      <c r="O23" s="32"/>
      <c r="P23" s="32"/>
      <c r="Q23" s="32">
        <f t="shared" ref="Q23" si="58">SUM(Q24:Q33)</f>
        <v>0</v>
      </c>
      <c r="R23" s="32"/>
      <c r="S23" s="32"/>
      <c r="T23" s="32"/>
      <c r="U23" s="32">
        <f t="shared" ref="U23" si="59">SUM(U24:U33)</f>
        <v>0</v>
      </c>
      <c r="V23" s="32"/>
      <c r="W23" s="32"/>
      <c r="X23" s="32"/>
      <c r="Y23" s="32">
        <f t="shared" ref="Y23" si="60">SUM(Y24:Y33)</f>
        <v>0</v>
      </c>
      <c r="Z23" s="32"/>
      <c r="AA23" s="32"/>
      <c r="AB23" s="32"/>
      <c r="AC23" s="32">
        <f t="shared" ref="AC23" si="61">SUM(AC24:AC33)</f>
        <v>0</v>
      </c>
      <c r="AD23" s="32"/>
      <c r="AE23" s="32"/>
      <c r="AF23" s="32"/>
      <c r="AG23" s="32">
        <f t="shared" ref="AG23" si="62">SUM(AG24:AG33)</f>
        <v>0</v>
      </c>
      <c r="AH23" s="32"/>
      <c r="AI23" s="32"/>
      <c r="AJ23" s="32"/>
      <c r="AK23" s="32">
        <f t="shared" ref="AK23" si="63">SUM(AK24:AK33)</f>
        <v>0</v>
      </c>
      <c r="AL23" s="32"/>
      <c r="AM23" s="32"/>
      <c r="AN23" s="32"/>
      <c r="AO23" s="32">
        <f t="shared" ref="AO23" si="64">SUM(AO24:AO33)</f>
        <v>0</v>
      </c>
      <c r="AP23" s="32"/>
      <c r="AQ23" s="32"/>
      <c r="AR23" s="32"/>
      <c r="AS23" s="32">
        <f t="shared" ref="AS23" si="65">SUM(AS24:AS33)</f>
        <v>0</v>
      </c>
      <c r="AT23" s="32"/>
      <c r="AU23" s="32"/>
      <c r="AV23" s="32"/>
      <c r="AW23" s="32">
        <f t="shared" ref="AW23" si="66">SUM(AW24:AW33)</f>
        <v>0</v>
      </c>
      <c r="AX23" s="32"/>
      <c r="AY23" s="32"/>
      <c r="AZ23" s="32"/>
      <c r="BA23" s="32">
        <f t="shared" ref="BA23" si="67">SUM(BA24:BA33)</f>
        <v>0</v>
      </c>
      <c r="BB23" s="32"/>
      <c r="BC23" s="32"/>
      <c r="BD23" s="32"/>
      <c r="BE23" s="32">
        <f t="shared" ref="BE23" si="68">SUM(BE24:BE33)</f>
        <v>0</v>
      </c>
      <c r="BF23" s="32"/>
      <c r="BG23" s="32"/>
      <c r="BH23" s="32"/>
      <c r="BI23" s="32">
        <f t="shared" ref="BI23" si="69">SUM(BI24:BI33)</f>
        <v>0</v>
      </c>
      <c r="BJ23" s="32"/>
    </row>
    <row r="24" spans="1:62" x14ac:dyDescent="0.25">
      <c r="A24" s="8" t="str">
        <f>'1'!A23</f>
        <v>4.3.1</v>
      </c>
      <c r="B24" s="79" t="str">
        <f>'1'!B23</f>
        <v>Автомобиль Lada Vesta</v>
      </c>
      <c r="C24" s="83" t="str">
        <f>'1'!C23</f>
        <v>P_ТАЭС.01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</row>
    <row r="25" spans="1:62" ht="31.5" x14ac:dyDescent="0.25">
      <c r="A25" s="8" t="str">
        <f>'1'!A24</f>
        <v>4.3.2</v>
      </c>
      <c r="B25" s="79" t="str">
        <f>'1'!B24</f>
        <v>Дизельный генератор АД-24 (в шумозащитном еврокожухе) на прицепе (2 шт.)</v>
      </c>
      <c r="C25" s="83" t="str">
        <f>'1'!C24</f>
        <v>P_ТАЭС.02</v>
      </c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</row>
    <row r="26" spans="1:62" x14ac:dyDescent="0.25">
      <c r="A26" s="8" t="str">
        <f>'1'!A25</f>
        <v>4.3.3</v>
      </c>
      <c r="B26" s="79" t="str">
        <f>'1'!B25</f>
        <v>Генератор ZRD 12000TA 10 кВт</v>
      </c>
      <c r="C26" s="83" t="str">
        <f>'1'!C25</f>
        <v>P_ТАЭС.03</v>
      </c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</row>
    <row r="27" spans="1:62" ht="31.5" x14ac:dyDescent="0.25">
      <c r="A27" s="8" t="str">
        <f>'1'!A26</f>
        <v>4.3.4</v>
      </c>
      <c r="B27" s="79" t="str">
        <f>'1'!B26</f>
        <v>MI 2892 Анализатор качества электрической энергии класса А (с клещами А1502 30/300/3000 А) с государственной поверкой (2 шт.)</v>
      </c>
      <c r="C27" s="83" t="str">
        <f>'1'!C26</f>
        <v>P_ТАЭС.04</v>
      </c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</row>
    <row r="28" spans="1:62" x14ac:dyDescent="0.25">
      <c r="A28" s="8" t="str">
        <f>'1'!A27</f>
        <v>4.3.5</v>
      </c>
      <c r="B28" s="79" t="str">
        <f>'1'!B27</f>
        <v>Ретометр - М2</v>
      </c>
      <c r="C28" s="83" t="str">
        <f>'1'!C27</f>
        <v>P_ТАЭС.05</v>
      </c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</row>
    <row r="29" spans="1:62" x14ac:dyDescent="0.25">
      <c r="A29" s="8" t="str">
        <f>'1'!A28</f>
        <v>4.3.6</v>
      </c>
      <c r="B29" s="79" t="str">
        <f>'1'!B28</f>
        <v>Автомобиль HAVAL DARGO (3 шт.)</v>
      </c>
      <c r="C29" s="83" t="str">
        <f>'1'!C28</f>
        <v>P_ТАЭС.07</v>
      </c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</row>
    <row r="30" spans="1:62" x14ac:dyDescent="0.25">
      <c r="A30" s="8" t="str">
        <f>'1'!A29</f>
        <v>4.3.7</v>
      </c>
      <c r="B30" s="79" t="str">
        <f>'1'!B29</f>
        <v>Автомобиль Geely Preface (5 шт.)</v>
      </c>
      <c r="C30" s="83" t="str">
        <f>'1'!C29</f>
        <v>P_ТАЭС.08</v>
      </c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</row>
    <row r="31" spans="1:62" x14ac:dyDescent="0.25">
      <c r="A31" s="8" t="str">
        <f>'1'!A30</f>
        <v>4.3.8</v>
      </c>
      <c r="B31" s="79" t="str">
        <f>'1'!B30</f>
        <v>Система видеонаблюдения Конаковский участок</v>
      </c>
      <c r="C31" s="83" t="str">
        <f>'1'!C30</f>
        <v>P_ТАЭС.09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</row>
    <row r="32" spans="1:62" x14ac:dyDescent="0.25">
      <c r="A32" s="8" t="str">
        <f>'1'!A31</f>
        <v>4.3.9</v>
      </c>
      <c r="B32" s="79" t="str">
        <f>'1'!B31</f>
        <v>Система видеонаблюдения Торжокский участок</v>
      </c>
      <c r="C32" s="85" t="str">
        <f>'1'!C31</f>
        <v>P_ТАЭС.10</v>
      </c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</row>
    <row r="33" spans="1:62" x14ac:dyDescent="0.25">
      <c r="A33" s="8" t="str">
        <f>'1'!A32</f>
        <v>4.3.10</v>
      </c>
      <c r="B33" s="79" t="str">
        <f>'1'!B32</f>
        <v>Интерактивный терминал самообслуживания (3 шт.)</v>
      </c>
      <c r="C33" s="83" t="str">
        <f>'1'!C32</f>
        <v>P_ТАЭС.11</v>
      </c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</row>
    <row r="34" spans="1:62" ht="31.5" x14ac:dyDescent="0.25">
      <c r="A34" s="8" t="str">
        <f>'1'!A33</f>
        <v>4.4</v>
      </c>
      <c r="B34" s="78" t="str">
        <f>'1'!B33</f>
        <v>Создание, приобретение прочих объектов нематериальных активов, всего, в том числе:</v>
      </c>
      <c r="C34" s="82" t="str">
        <f>'1'!C33</f>
        <v>Г</v>
      </c>
      <c r="D34" s="32"/>
      <c r="E34" s="32"/>
      <c r="F34" s="32"/>
      <c r="G34" s="32">
        <f t="shared" ref="G34:G35" si="70">G35</f>
        <v>0</v>
      </c>
      <c r="H34" s="32"/>
      <c r="I34" s="32"/>
      <c r="J34" s="32"/>
      <c r="K34" s="32"/>
      <c r="L34" s="32">
        <f t="shared" ref="L34:L35" si="71">L35</f>
        <v>0</v>
      </c>
      <c r="M34" s="32"/>
      <c r="N34" s="32"/>
      <c r="O34" s="32"/>
      <c r="P34" s="32"/>
      <c r="Q34" s="32">
        <f t="shared" ref="Q34:Q35" si="72">Q35</f>
        <v>0</v>
      </c>
      <c r="R34" s="32"/>
      <c r="S34" s="32"/>
      <c r="T34" s="32"/>
      <c r="U34" s="32">
        <f t="shared" ref="U34:U35" si="73">U35</f>
        <v>0</v>
      </c>
      <c r="V34" s="32"/>
      <c r="W34" s="32"/>
      <c r="X34" s="32"/>
      <c r="Y34" s="32">
        <f t="shared" ref="Y34:Y35" si="74">Y35</f>
        <v>0</v>
      </c>
      <c r="Z34" s="32"/>
      <c r="AA34" s="32"/>
      <c r="AB34" s="32"/>
      <c r="AC34" s="32">
        <f t="shared" ref="AC34:AC35" si="75">AC35</f>
        <v>0</v>
      </c>
      <c r="AD34" s="32"/>
      <c r="AE34" s="32"/>
      <c r="AF34" s="32"/>
      <c r="AG34" s="32">
        <f t="shared" ref="AG34:AG35" si="76">AG35</f>
        <v>0</v>
      </c>
      <c r="AH34" s="32"/>
      <c r="AI34" s="32"/>
      <c r="AJ34" s="32"/>
      <c r="AK34" s="32">
        <f t="shared" ref="AK34:AK35" si="77">AK35</f>
        <v>0</v>
      </c>
      <c r="AL34" s="32"/>
      <c r="AM34" s="32"/>
      <c r="AN34" s="32"/>
      <c r="AO34" s="32">
        <f t="shared" ref="AO34:AO35" si="78">AO35</f>
        <v>0</v>
      </c>
      <c r="AP34" s="32"/>
      <c r="AQ34" s="32"/>
      <c r="AR34" s="32"/>
      <c r="AS34" s="32">
        <f t="shared" ref="AS34:AS35" si="79">AS35</f>
        <v>0</v>
      </c>
      <c r="AT34" s="32"/>
      <c r="AU34" s="32"/>
      <c r="AV34" s="32"/>
      <c r="AW34" s="32">
        <f t="shared" ref="AW34:AW35" si="80">AW35</f>
        <v>0</v>
      </c>
      <c r="AX34" s="32"/>
      <c r="AY34" s="32"/>
      <c r="AZ34" s="32"/>
      <c r="BA34" s="32">
        <f t="shared" ref="BA34:BA35" si="81">BA35</f>
        <v>0</v>
      </c>
      <c r="BB34" s="32"/>
      <c r="BC34" s="32"/>
      <c r="BD34" s="32"/>
      <c r="BE34" s="32">
        <f t="shared" ref="BE34:BE35" si="82">BE35</f>
        <v>0</v>
      </c>
      <c r="BF34" s="32"/>
      <c r="BG34" s="32"/>
      <c r="BH34" s="32"/>
      <c r="BI34" s="32">
        <f t="shared" ref="BI34:BI35" si="83">BI35</f>
        <v>0</v>
      </c>
      <c r="BJ34" s="32"/>
    </row>
    <row r="35" spans="1:62" ht="31.5" x14ac:dyDescent="0.25">
      <c r="A35" s="8" t="str">
        <f>'1'!A34</f>
        <v>4.4.1</v>
      </c>
      <c r="B35" s="78" t="str">
        <f>'1'!B34</f>
        <v>Создание программ для ЭВМ, приобретение исключительных прав на программы для ЭВМ, всего, в том числе:</v>
      </c>
      <c r="C35" s="82" t="str">
        <f>'1'!C34</f>
        <v>Г</v>
      </c>
      <c r="D35" s="32"/>
      <c r="E35" s="32"/>
      <c r="F35" s="32"/>
      <c r="G35" s="32">
        <f t="shared" si="70"/>
        <v>0</v>
      </c>
      <c r="H35" s="32"/>
      <c r="I35" s="32"/>
      <c r="J35" s="32"/>
      <c r="K35" s="32"/>
      <c r="L35" s="32">
        <f t="shared" si="71"/>
        <v>0</v>
      </c>
      <c r="M35" s="32"/>
      <c r="N35" s="32"/>
      <c r="O35" s="32"/>
      <c r="P35" s="32"/>
      <c r="Q35" s="32">
        <f t="shared" si="72"/>
        <v>0</v>
      </c>
      <c r="R35" s="32"/>
      <c r="S35" s="32"/>
      <c r="T35" s="32"/>
      <c r="U35" s="32">
        <f t="shared" si="73"/>
        <v>0</v>
      </c>
      <c r="V35" s="32"/>
      <c r="W35" s="32"/>
      <c r="X35" s="32"/>
      <c r="Y35" s="32">
        <f t="shared" si="74"/>
        <v>0</v>
      </c>
      <c r="Z35" s="32"/>
      <c r="AA35" s="32"/>
      <c r="AB35" s="32"/>
      <c r="AC35" s="32">
        <f t="shared" si="75"/>
        <v>0</v>
      </c>
      <c r="AD35" s="32"/>
      <c r="AE35" s="32"/>
      <c r="AF35" s="32"/>
      <c r="AG35" s="32">
        <f t="shared" si="76"/>
        <v>0</v>
      </c>
      <c r="AH35" s="32"/>
      <c r="AI35" s="32"/>
      <c r="AJ35" s="32"/>
      <c r="AK35" s="32">
        <f t="shared" si="77"/>
        <v>0</v>
      </c>
      <c r="AL35" s="32"/>
      <c r="AM35" s="32"/>
      <c r="AN35" s="32"/>
      <c r="AO35" s="32">
        <f t="shared" si="78"/>
        <v>0</v>
      </c>
      <c r="AP35" s="32"/>
      <c r="AQ35" s="32"/>
      <c r="AR35" s="32"/>
      <c r="AS35" s="32">
        <f t="shared" si="79"/>
        <v>0</v>
      </c>
      <c r="AT35" s="32"/>
      <c r="AU35" s="32"/>
      <c r="AV35" s="32"/>
      <c r="AW35" s="32">
        <f t="shared" si="80"/>
        <v>0</v>
      </c>
      <c r="AX35" s="32"/>
      <c r="AY35" s="32"/>
      <c r="AZ35" s="32"/>
      <c r="BA35" s="32">
        <f t="shared" si="81"/>
        <v>0</v>
      </c>
      <c r="BB35" s="32"/>
      <c r="BC35" s="32"/>
      <c r="BD35" s="32"/>
      <c r="BE35" s="32">
        <f t="shared" si="82"/>
        <v>0</v>
      </c>
      <c r="BF35" s="32"/>
      <c r="BG35" s="32"/>
      <c r="BH35" s="32"/>
      <c r="BI35" s="32">
        <f t="shared" si="83"/>
        <v>0</v>
      </c>
      <c r="BJ35" s="32"/>
    </row>
    <row r="36" spans="1:62" x14ac:dyDescent="0.25">
      <c r="A36" s="8" t="str">
        <f>'1'!A35</f>
        <v>4.4.1.1</v>
      </c>
      <c r="B36" s="79" t="str">
        <f>'1'!B35</f>
        <v>Лицензия ЕОСДО (Единая отраслевая система документооборота)</v>
      </c>
      <c r="C36" s="83" t="str">
        <f>'1'!C35</f>
        <v>P_ТАЭС.13</v>
      </c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</row>
    <row r="37" spans="1:62" x14ac:dyDescent="0.25">
      <c r="A37" s="87" t="str">
        <f>'1'!A36</f>
        <v>5</v>
      </c>
      <c r="B37" s="77" t="str">
        <f>'1'!B36</f>
        <v>Прочие инвестиционные проекты, всего, в том числе:</v>
      </c>
      <c r="C37" s="77" t="str">
        <f>'1'!C36</f>
        <v>Г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</row>
    <row r="38" spans="1:62" x14ac:dyDescent="0.25">
      <c r="A38"/>
      <c r="B38" s="91"/>
      <c r="C38" s="91"/>
    </row>
    <row r="39" spans="1:62" x14ac:dyDescent="0.25">
      <c r="A39"/>
      <c r="B39" s="91"/>
      <c r="C39" s="91"/>
    </row>
    <row r="40" spans="1:62" x14ac:dyDescent="0.25">
      <c r="A40"/>
    </row>
  </sheetData>
  <mergeCells count="33">
    <mergeCell ref="A1:BJ1"/>
    <mergeCell ref="A2:BJ2"/>
    <mergeCell ref="A3:BJ3"/>
    <mergeCell ref="A4:BJ4"/>
    <mergeCell ref="A5:BJ5"/>
    <mergeCell ref="A6:BJ6"/>
    <mergeCell ref="Z10:AC10"/>
    <mergeCell ref="AD10:AG10"/>
    <mergeCell ref="AH10:AK10"/>
    <mergeCell ref="A7:BJ7"/>
    <mergeCell ref="A8:A11"/>
    <mergeCell ref="B8:B11"/>
    <mergeCell ref="C8:C11"/>
    <mergeCell ref="BB10:BE10"/>
    <mergeCell ref="D8:M9"/>
    <mergeCell ref="N8:U9"/>
    <mergeCell ref="V8:BI8"/>
    <mergeCell ref="BJ8:BJ11"/>
    <mergeCell ref="V9:AC9"/>
    <mergeCell ref="AD9:AK9"/>
    <mergeCell ref="D10:H10"/>
    <mergeCell ref="I10:M10"/>
    <mergeCell ref="N10:Q10"/>
    <mergeCell ref="BF10:BI10"/>
    <mergeCell ref="AT9:BA9"/>
    <mergeCell ref="AT10:AW10"/>
    <mergeCell ref="AX10:BA10"/>
    <mergeCell ref="AL9:AS9"/>
    <mergeCell ref="BB9:BI9"/>
    <mergeCell ref="AP10:AS10"/>
    <mergeCell ref="R10:U10"/>
    <mergeCell ref="V10:Y10"/>
    <mergeCell ref="AL10:AO10"/>
  </mergeCells>
  <pageMargins left="0.70866141732283472" right="0.70866141732283472" top="0.74803149606299213" bottom="0.74803149606299213" header="0.31496062992125984" footer="0.31496062992125984"/>
  <pageSetup paperSize="9" scale="23" fitToHeight="0" orientation="landscape" r:id="rId1"/>
  <headerFooter differentFirst="1"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4" tint="0.39997558519241921"/>
    <pageSetUpPr fitToPage="1"/>
  </sheetPr>
  <dimension ref="A1:BO78"/>
  <sheetViews>
    <sheetView view="pageBreakPreview" topLeftCell="A31" zoomScale="40" zoomScaleNormal="100" zoomScaleSheetLayoutView="40" workbookViewId="0">
      <selection activeCell="J31" sqref="J31"/>
    </sheetView>
  </sheetViews>
  <sheetFormatPr defaultRowHeight="15" x14ac:dyDescent="0.25"/>
  <cols>
    <col min="1" max="1" width="13.75" style="42" customWidth="1"/>
    <col min="2" max="2" width="49.5" style="41" customWidth="1"/>
    <col min="3" max="3" width="14.375" style="41" customWidth="1"/>
    <col min="4" max="4" width="16" style="41" customWidth="1"/>
    <col min="5" max="5" width="15.75" style="41" customWidth="1"/>
    <col min="6" max="6" width="16.75" style="41" customWidth="1"/>
    <col min="7" max="7" width="19.125" style="41" customWidth="1"/>
    <col min="8" max="8" width="18" style="41" customWidth="1"/>
    <col min="9" max="9" width="16.75" style="41" customWidth="1"/>
    <col min="10" max="10" width="18.25" style="41" customWidth="1"/>
    <col min="11" max="11" width="20" style="41" customWidth="1"/>
    <col min="12" max="12" width="16.25" style="41" customWidth="1"/>
    <col min="13" max="13" width="17.125" style="41" customWidth="1"/>
    <col min="14" max="14" width="17" style="41" customWidth="1"/>
    <col min="15" max="15" width="16.625" style="41" customWidth="1"/>
    <col min="16" max="16" width="16.375" style="41" customWidth="1"/>
    <col min="17" max="17" width="22.75" style="55" customWidth="1"/>
    <col min="18" max="18" width="19.625" style="40" customWidth="1"/>
    <col min="19" max="19" width="15.125" style="40" customWidth="1"/>
    <col min="20" max="20" width="22.25" style="40" customWidth="1"/>
    <col min="21" max="21" width="23.625" style="40" customWidth="1"/>
    <col min="22" max="22" width="6.875" style="41" bestFit="1" customWidth="1"/>
    <col min="23" max="23" width="6.625" style="41" customWidth="1"/>
    <col min="24" max="24" width="8.125" style="41" customWidth="1"/>
    <col min="25" max="25" width="12.125" style="41" customWidth="1"/>
    <col min="26" max="254" width="9" style="42"/>
    <col min="255" max="255" width="3.875" style="42" bestFit="1" customWidth="1"/>
    <col min="256" max="256" width="16" style="42" bestFit="1" customWidth="1"/>
    <col min="257" max="257" width="16.625" style="42" bestFit="1" customWidth="1"/>
    <col min="258" max="258" width="13.5" style="42" bestFit="1" customWidth="1"/>
    <col min="259" max="260" width="10.875" style="42" bestFit="1" customWidth="1"/>
    <col min="261" max="261" width="6.25" style="42" bestFit="1" customWidth="1"/>
    <col min="262" max="262" width="8.875" style="42" bestFit="1" customWidth="1"/>
    <col min="263" max="263" width="13.875" style="42" bestFit="1" customWidth="1"/>
    <col min="264" max="264" width="13.25" style="42" bestFit="1" customWidth="1"/>
    <col min="265" max="265" width="16" style="42" bestFit="1" customWidth="1"/>
    <col min="266" max="266" width="11.625" style="42" bestFit="1" customWidth="1"/>
    <col min="267" max="267" width="16.875" style="42" customWidth="1"/>
    <col min="268" max="268" width="13.25" style="42" customWidth="1"/>
    <col min="269" max="269" width="18.375" style="42" bestFit="1" customWidth="1"/>
    <col min="270" max="270" width="15" style="42" bestFit="1" customWidth="1"/>
    <col min="271" max="271" width="14.75" style="42" bestFit="1" customWidth="1"/>
    <col min="272" max="272" width="14.625" style="42" bestFit="1" customWidth="1"/>
    <col min="273" max="273" width="13.75" style="42" bestFit="1" customWidth="1"/>
    <col min="274" max="274" width="14.25" style="42" bestFit="1" customWidth="1"/>
    <col min="275" max="275" width="15.125" style="42" customWidth="1"/>
    <col min="276" max="276" width="20.5" style="42" bestFit="1" customWidth="1"/>
    <col min="277" max="277" width="27.875" style="42" bestFit="1" customWidth="1"/>
    <col min="278" max="278" width="6.875" style="42" bestFit="1" customWidth="1"/>
    <col min="279" max="279" width="5" style="42" bestFit="1" customWidth="1"/>
    <col min="280" max="280" width="8" style="42" bestFit="1" customWidth="1"/>
    <col min="281" max="281" width="11.875" style="42" bestFit="1" customWidth="1"/>
    <col min="282" max="510" width="9" style="42"/>
    <col min="511" max="511" width="3.875" style="42" bestFit="1" customWidth="1"/>
    <col min="512" max="512" width="16" style="42" bestFit="1" customWidth="1"/>
    <col min="513" max="513" width="16.625" style="42" bestFit="1" customWidth="1"/>
    <col min="514" max="514" width="13.5" style="42" bestFit="1" customWidth="1"/>
    <col min="515" max="516" width="10.875" style="42" bestFit="1" customWidth="1"/>
    <col min="517" max="517" width="6.25" style="42" bestFit="1" customWidth="1"/>
    <col min="518" max="518" width="8.875" style="42" bestFit="1" customWidth="1"/>
    <col min="519" max="519" width="13.875" style="42" bestFit="1" customWidth="1"/>
    <col min="520" max="520" width="13.25" style="42" bestFit="1" customWidth="1"/>
    <col min="521" max="521" width="16" style="42" bestFit="1" customWidth="1"/>
    <col min="522" max="522" width="11.625" style="42" bestFit="1" customWidth="1"/>
    <col min="523" max="523" width="16.875" style="42" customWidth="1"/>
    <col min="524" max="524" width="13.25" style="42" customWidth="1"/>
    <col min="525" max="525" width="18.375" style="42" bestFit="1" customWidth="1"/>
    <col min="526" max="526" width="15" style="42" bestFit="1" customWidth="1"/>
    <col min="527" max="527" width="14.75" style="42" bestFit="1" customWidth="1"/>
    <col min="528" max="528" width="14.625" style="42" bestFit="1" customWidth="1"/>
    <col min="529" max="529" width="13.75" style="42" bestFit="1" customWidth="1"/>
    <col min="530" max="530" width="14.25" style="42" bestFit="1" customWidth="1"/>
    <col min="531" max="531" width="15.125" style="42" customWidth="1"/>
    <col min="532" max="532" width="20.5" style="42" bestFit="1" customWidth="1"/>
    <col min="533" max="533" width="27.875" style="42" bestFit="1" customWidth="1"/>
    <col min="534" max="534" width="6.875" style="42" bestFit="1" customWidth="1"/>
    <col min="535" max="535" width="5" style="42" bestFit="1" customWidth="1"/>
    <col min="536" max="536" width="8" style="42" bestFit="1" customWidth="1"/>
    <col min="537" max="537" width="11.875" style="42" bestFit="1" customWidth="1"/>
    <col min="538" max="766" width="9" style="42"/>
    <col min="767" max="767" width="3.875" style="42" bestFit="1" customWidth="1"/>
    <col min="768" max="768" width="16" style="42" bestFit="1" customWidth="1"/>
    <col min="769" max="769" width="16.625" style="42" bestFit="1" customWidth="1"/>
    <col min="770" max="770" width="13.5" style="42" bestFit="1" customWidth="1"/>
    <col min="771" max="772" width="10.875" style="42" bestFit="1" customWidth="1"/>
    <col min="773" max="773" width="6.25" style="42" bestFit="1" customWidth="1"/>
    <col min="774" max="774" width="8.875" style="42" bestFit="1" customWidth="1"/>
    <col min="775" max="775" width="13.875" style="42" bestFit="1" customWidth="1"/>
    <col min="776" max="776" width="13.25" style="42" bestFit="1" customWidth="1"/>
    <col min="777" max="777" width="16" style="42" bestFit="1" customWidth="1"/>
    <col min="778" max="778" width="11.625" style="42" bestFit="1" customWidth="1"/>
    <col min="779" max="779" width="16.875" style="42" customWidth="1"/>
    <col min="780" max="780" width="13.25" style="42" customWidth="1"/>
    <col min="781" max="781" width="18.375" style="42" bestFit="1" customWidth="1"/>
    <col min="782" max="782" width="15" style="42" bestFit="1" customWidth="1"/>
    <col min="783" max="783" width="14.75" style="42" bestFit="1" customWidth="1"/>
    <col min="784" max="784" width="14.625" style="42" bestFit="1" customWidth="1"/>
    <col min="785" max="785" width="13.75" style="42" bestFit="1" customWidth="1"/>
    <col min="786" max="786" width="14.25" style="42" bestFit="1" customWidth="1"/>
    <col min="787" max="787" width="15.125" style="42" customWidth="1"/>
    <col min="788" max="788" width="20.5" style="42" bestFit="1" customWidth="1"/>
    <col min="789" max="789" width="27.875" style="42" bestFit="1" customWidth="1"/>
    <col min="790" max="790" width="6.875" style="42" bestFit="1" customWidth="1"/>
    <col min="791" max="791" width="5" style="42" bestFit="1" customWidth="1"/>
    <col min="792" max="792" width="8" style="42" bestFit="1" customWidth="1"/>
    <col min="793" max="793" width="11.875" style="42" bestFit="1" customWidth="1"/>
    <col min="794" max="1022" width="9" style="42"/>
    <col min="1023" max="1023" width="3.875" style="42" bestFit="1" customWidth="1"/>
    <col min="1024" max="1024" width="16" style="42" bestFit="1" customWidth="1"/>
    <col min="1025" max="1025" width="16.625" style="42" bestFit="1" customWidth="1"/>
    <col min="1026" max="1026" width="13.5" style="42" bestFit="1" customWidth="1"/>
    <col min="1027" max="1028" width="10.875" style="42" bestFit="1" customWidth="1"/>
    <col min="1029" max="1029" width="6.25" style="42" bestFit="1" customWidth="1"/>
    <col min="1030" max="1030" width="8.875" style="42" bestFit="1" customWidth="1"/>
    <col min="1031" max="1031" width="13.875" style="42" bestFit="1" customWidth="1"/>
    <col min="1032" max="1032" width="13.25" style="42" bestFit="1" customWidth="1"/>
    <col min="1033" max="1033" width="16" style="42" bestFit="1" customWidth="1"/>
    <col min="1034" max="1034" width="11.625" style="42" bestFit="1" customWidth="1"/>
    <col min="1035" max="1035" width="16.875" style="42" customWidth="1"/>
    <col min="1036" max="1036" width="13.25" style="42" customWidth="1"/>
    <col min="1037" max="1037" width="18.375" style="42" bestFit="1" customWidth="1"/>
    <col min="1038" max="1038" width="15" style="42" bestFit="1" customWidth="1"/>
    <col min="1039" max="1039" width="14.75" style="42" bestFit="1" customWidth="1"/>
    <col min="1040" max="1040" width="14.625" style="42" bestFit="1" customWidth="1"/>
    <col min="1041" max="1041" width="13.75" style="42" bestFit="1" customWidth="1"/>
    <col min="1042" max="1042" width="14.25" style="42" bestFit="1" customWidth="1"/>
    <col min="1043" max="1043" width="15.125" style="42" customWidth="1"/>
    <col min="1044" max="1044" width="20.5" style="42" bestFit="1" customWidth="1"/>
    <col min="1045" max="1045" width="27.875" style="42" bestFit="1" customWidth="1"/>
    <col min="1046" max="1046" width="6.875" style="42" bestFit="1" customWidth="1"/>
    <col min="1047" max="1047" width="5" style="42" bestFit="1" customWidth="1"/>
    <col min="1048" max="1048" width="8" style="42" bestFit="1" customWidth="1"/>
    <col min="1049" max="1049" width="11.875" style="42" bestFit="1" customWidth="1"/>
    <col min="1050" max="1278" width="9" style="42"/>
    <col min="1279" max="1279" width="3.875" style="42" bestFit="1" customWidth="1"/>
    <col min="1280" max="1280" width="16" style="42" bestFit="1" customWidth="1"/>
    <col min="1281" max="1281" width="16.625" style="42" bestFit="1" customWidth="1"/>
    <col min="1282" max="1282" width="13.5" style="42" bestFit="1" customWidth="1"/>
    <col min="1283" max="1284" width="10.875" style="42" bestFit="1" customWidth="1"/>
    <col min="1285" max="1285" width="6.25" style="42" bestFit="1" customWidth="1"/>
    <col min="1286" max="1286" width="8.875" style="42" bestFit="1" customWidth="1"/>
    <col min="1287" max="1287" width="13.875" style="42" bestFit="1" customWidth="1"/>
    <col min="1288" max="1288" width="13.25" style="42" bestFit="1" customWidth="1"/>
    <col min="1289" max="1289" width="16" style="42" bestFit="1" customWidth="1"/>
    <col min="1290" max="1290" width="11.625" style="42" bestFit="1" customWidth="1"/>
    <col min="1291" max="1291" width="16.875" style="42" customWidth="1"/>
    <col min="1292" max="1292" width="13.25" style="42" customWidth="1"/>
    <col min="1293" max="1293" width="18.375" style="42" bestFit="1" customWidth="1"/>
    <col min="1294" max="1294" width="15" style="42" bestFit="1" customWidth="1"/>
    <col min="1295" max="1295" width="14.75" style="42" bestFit="1" customWidth="1"/>
    <col min="1296" max="1296" width="14.625" style="42" bestFit="1" customWidth="1"/>
    <col min="1297" max="1297" width="13.75" style="42" bestFit="1" customWidth="1"/>
    <col min="1298" max="1298" width="14.25" style="42" bestFit="1" customWidth="1"/>
    <col min="1299" max="1299" width="15.125" style="42" customWidth="1"/>
    <col min="1300" max="1300" width="20.5" style="42" bestFit="1" customWidth="1"/>
    <col min="1301" max="1301" width="27.875" style="42" bestFit="1" customWidth="1"/>
    <col min="1302" max="1302" width="6.875" style="42" bestFit="1" customWidth="1"/>
    <col min="1303" max="1303" width="5" style="42" bestFit="1" customWidth="1"/>
    <col min="1304" max="1304" width="8" style="42" bestFit="1" customWidth="1"/>
    <col min="1305" max="1305" width="11.875" style="42" bestFit="1" customWidth="1"/>
    <col min="1306" max="1534" width="9" style="42"/>
    <col min="1535" max="1535" width="3.875" style="42" bestFit="1" customWidth="1"/>
    <col min="1536" max="1536" width="16" style="42" bestFit="1" customWidth="1"/>
    <col min="1537" max="1537" width="16.625" style="42" bestFit="1" customWidth="1"/>
    <col min="1538" max="1538" width="13.5" style="42" bestFit="1" customWidth="1"/>
    <col min="1539" max="1540" width="10.875" style="42" bestFit="1" customWidth="1"/>
    <col min="1541" max="1541" width="6.25" style="42" bestFit="1" customWidth="1"/>
    <col min="1542" max="1542" width="8.875" style="42" bestFit="1" customWidth="1"/>
    <col min="1543" max="1543" width="13.875" style="42" bestFit="1" customWidth="1"/>
    <col min="1544" max="1544" width="13.25" style="42" bestFit="1" customWidth="1"/>
    <col min="1545" max="1545" width="16" style="42" bestFit="1" customWidth="1"/>
    <col min="1546" max="1546" width="11.625" style="42" bestFit="1" customWidth="1"/>
    <col min="1547" max="1547" width="16.875" style="42" customWidth="1"/>
    <col min="1548" max="1548" width="13.25" style="42" customWidth="1"/>
    <col min="1549" max="1549" width="18.375" style="42" bestFit="1" customWidth="1"/>
    <col min="1550" max="1550" width="15" style="42" bestFit="1" customWidth="1"/>
    <col min="1551" max="1551" width="14.75" style="42" bestFit="1" customWidth="1"/>
    <col min="1552" max="1552" width="14.625" style="42" bestFit="1" customWidth="1"/>
    <col min="1553" max="1553" width="13.75" style="42" bestFit="1" customWidth="1"/>
    <col min="1554" max="1554" width="14.25" style="42" bestFit="1" customWidth="1"/>
    <col min="1555" max="1555" width="15.125" style="42" customWidth="1"/>
    <col min="1556" max="1556" width="20.5" style="42" bestFit="1" customWidth="1"/>
    <col min="1557" max="1557" width="27.875" style="42" bestFit="1" customWidth="1"/>
    <col min="1558" max="1558" width="6.875" style="42" bestFit="1" customWidth="1"/>
    <col min="1559" max="1559" width="5" style="42" bestFit="1" customWidth="1"/>
    <col min="1560" max="1560" width="8" style="42" bestFit="1" customWidth="1"/>
    <col min="1561" max="1561" width="11.875" style="42" bestFit="1" customWidth="1"/>
    <col min="1562" max="1790" width="9" style="42"/>
    <col min="1791" max="1791" width="3.875" style="42" bestFit="1" customWidth="1"/>
    <col min="1792" max="1792" width="16" style="42" bestFit="1" customWidth="1"/>
    <col min="1793" max="1793" width="16.625" style="42" bestFit="1" customWidth="1"/>
    <col min="1794" max="1794" width="13.5" style="42" bestFit="1" customWidth="1"/>
    <col min="1795" max="1796" width="10.875" style="42" bestFit="1" customWidth="1"/>
    <col min="1797" max="1797" width="6.25" style="42" bestFit="1" customWidth="1"/>
    <col min="1798" max="1798" width="8.875" style="42" bestFit="1" customWidth="1"/>
    <col min="1799" max="1799" width="13.875" style="42" bestFit="1" customWidth="1"/>
    <col min="1800" max="1800" width="13.25" style="42" bestFit="1" customWidth="1"/>
    <col min="1801" max="1801" width="16" style="42" bestFit="1" customWidth="1"/>
    <col min="1802" max="1802" width="11.625" style="42" bestFit="1" customWidth="1"/>
    <col min="1803" max="1803" width="16.875" style="42" customWidth="1"/>
    <col min="1804" max="1804" width="13.25" style="42" customWidth="1"/>
    <col min="1805" max="1805" width="18.375" style="42" bestFit="1" customWidth="1"/>
    <col min="1806" max="1806" width="15" style="42" bestFit="1" customWidth="1"/>
    <col min="1807" max="1807" width="14.75" style="42" bestFit="1" customWidth="1"/>
    <col min="1808" max="1808" width="14.625" style="42" bestFit="1" customWidth="1"/>
    <col min="1809" max="1809" width="13.75" style="42" bestFit="1" customWidth="1"/>
    <col min="1810" max="1810" width="14.25" style="42" bestFit="1" customWidth="1"/>
    <col min="1811" max="1811" width="15.125" style="42" customWidth="1"/>
    <col min="1812" max="1812" width="20.5" style="42" bestFit="1" customWidth="1"/>
    <col min="1813" max="1813" width="27.875" style="42" bestFit="1" customWidth="1"/>
    <col min="1814" max="1814" width="6.875" style="42" bestFit="1" customWidth="1"/>
    <col min="1815" max="1815" width="5" style="42" bestFit="1" customWidth="1"/>
    <col min="1816" max="1816" width="8" style="42" bestFit="1" customWidth="1"/>
    <col min="1817" max="1817" width="11.875" style="42" bestFit="1" customWidth="1"/>
    <col min="1818" max="2046" width="9" style="42"/>
    <col min="2047" max="2047" width="3.875" style="42" bestFit="1" customWidth="1"/>
    <col min="2048" max="2048" width="16" style="42" bestFit="1" customWidth="1"/>
    <col min="2049" max="2049" width="16.625" style="42" bestFit="1" customWidth="1"/>
    <col min="2050" max="2050" width="13.5" style="42" bestFit="1" customWidth="1"/>
    <col min="2051" max="2052" width="10.875" style="42" bestFit="1" customWidth="1"/>
    <col min="2053" max="2053" width="6.25" style="42" bestFit="1" customWidth="1"/>
    <col min="2054" max="2054" width="8.875" style="42" bestFit="1" customWidth="1"/>
    <col min="2055" max="2055" width="13.875" style="42" bestFit="1" customWidth="1"/>
    <col min="2056" max="2056" width="13.25" style="42" bestFit="1" customWidth="1"/>
    <col min="2057" max="2057" width="16" style="42" bestFit="1" customWidth="1"/>
    <col min="2058" max="2058" width="11.625" style="42" bestFit="1" customWidth="1"/>
    <col min="2059" max="2059" width="16.875" style="42" customWidth="1"/>
    <col min="2060" max="2060" width="13.25" style="42" customWidth="1"/>
    <col min="2061" max="2061" width="18.375" style="42" bestFit="1" customWidth="1"/>
    <col min="2062" max="2062" width="15" style="42" bestFit="1" customWidth="1"/>
    <col min="2063" max="2063" width="14.75" style="42" bestFit="1" customWidth="1"/>
    <col min="2064" max="2064" width="14.625" style="42" bestFit="1" customWidth="1"/>
    <col min="2065" max="2065" width="13.75" style="42" bestFit="1" customWidth="1"/>
    <col min="2066" max="2066" width="14.25" style="42" bestFit="1" customWidth="1"/>
    <col min="2067" max="2067" width="15.125" style="42" customWidth="1"/>
    <col min="2068" max="2068" width="20.5" style="42" bestFit="1" customWidth="1"/>
    <col min="2069" max="2069" width="27.875" style="42" bestFit="1" customWidth="1"/>
    <col min="2070" max="2070" width="6.875" style="42" bestFit="1" customWidth="1"/>
    <col min="2071" max="2071" width="5" style="42" bestFit="1" customWidth="1"/>
    <col min="2072" max="2072" width="8" style="42" bestFit="1" customWidth="1"/>
    <col min="2073" max="2073" width="11.875" style="42" bestFit="1" customWidth="1"/>
    <col min="2074" max="2302" width="9" style="42"/>
    <col min="2303" max="2303" width="3.875" style="42" bestFit="1" customWidth="1"/>
    <col min="2304" max="2304" width="16" style="42" bestFit="1" customWidth="1"/>
    <col min="2305" max="2305" width="16.625" style="42" bestFit="1" customWidth="1"/>
    <col min="2306" max="2306" width="13.5" style="42" bestFit="1" customWidth="1"/>
    <col min="2307" max="2308" width="10.875" style="42" bestFit="1" customWidth="1"/>
    <col min="2309" max="2309" width="6.25" style="42" bestFit="1" customWidth="1"/>
    <col min="2310" max="2310" width="8.875" style="42" bestFit="1" customWidth="1"/>
    <col min="2311" max="2311" width="13.875" style="42" bestFit="1" customWidth="1"/>
    <col min="2312" max="2312" width="13.25" style="42" bestFit="1" customWidth="1"/>
    <col min="2313" max="2313" width="16" style="42" bestFit="1" customWidth="1"/>
    <col min="2314" max="2314" width="11.625" style="42" bestFit="1" customWidth="1"/>
    <col min="2315" max="2315" width="16.875" style="42" customWidth="1"/>
    <col min="2316" max="2316" width="13.25" style="42" customWidth="1"/>
    <col min="2317" max="2317" width="18.375" style="42" bestFit="1" customWidth="1"/>
    <col min="2318" max="2318" width="15" style="42" bestFit="1" customWidth="1"/>
    <col min="2319" max="2319" width="14.75" style="42" bestFit="1" customWidth="1"/>
    <col min="2320" max="2320" width="14.625" style="42" bestFit="1" customWidth="1"/>
    <col min="2321" max="2321" width="13.75" style="42" bestFit="1" customWidth="1"/>
    <col min="2322" max="2322" width="14.25" style="42" bestFit="1" customWidth="1"/>
    <col min="2323" max="2323" width="15.125" style="42" customWidth="1"/>
    <col min="2324" max="2324" width="20.5" style="42" bestFit="1" customWidth="1"/>
    <col min="2325" max="2325" width="27.875" style="42" bestFit="1" customWidth="1"/>
    <col min="2326" max="2326" width="6.875" style="42" bestFit="1" customWidth="1"/>
    <col min="2327" max="2327" width="5" style="42" bestFit="1" customWidth="1"/>
    <col min="2328" max="2328" width="8" style="42" bestFit="1" customWidth="1"/>
    <col min="2329" max="2329" width="11.875" style="42" bestFit="1" customWidth="1"/>
    <col min="2330" max="2558" width="9" style="42"/>
    <col min="2559" max="2559" width="3.875" style="42" bestFit="1" customWidth="1"/>
    <col min="2560" max="2560" width="16" style="42" bestFit="1" customWidth="1"/>
    <col min="2561" max="2561" width="16.625" style="42" bestFit="1" customWidth="1"/>
    <col min="2562" max="2562" width="13.5" style="42" bestFit="1" customWidth="1"/>
    <col min="2563" max="2564" width="10.875" style="42" bestFit="1" customWidth="1"/>
    <col min="2565" max="2565" width="6.25" style="42" bestFit="1" customWidth="1"/>
    <col min="2566" max="2566" width="8.875" style="42" bestFit="1" customWidth="1"/>
    <col min="2567" max="2567" width="13.875" style="42" bestFit="1" customWidth="1"/>
    <col min="2568" max="2568" width="13.25" style="42" bestFit="1" customWidth="1"/>
    <col min="2569" max="2569" width="16" style="42" bestFit="1" customWidth="1"/>
    <col min="2570" max="2570" width="11.625" style="42" bestFit="1" customWidth="1"/>
    <col min="2571" max="2571" width="16.875" style="42" customWidth="1"/>
    <col min="2572" max="2572" width="13.25" style="42" customWidth="1"/>
    <col min="2573" max="2573" width="18.375" style="42" bestFit="1" customWidth="1"/>
    <col min="2574" max="2574" width="15" style="42" bestFit="1" customWidth="1"/>
    <col min="2575" max="2575" width="14.75" style="42" bestFit="1" customWidth="1"/>
    <col min="2576" max="2576" width="14.625" style="42" bestFit="1" customWidth="1"/>
    <col min="2577" max="2577" width="13.75" style="42" bestFit="1" customWidth="1"/>
    <col min="2578" max="2578" width="14.25" style="42" bestFit="1" customWidth="1"/>
    <col min="2579" max="2579" width="15.125" style="42" customWidth="1"/>
    <col min="2580" max="2580" width="20.5" style="42" bestFit="1" customWidth="1"/>
    <col min="2581" max="2581" width="27.875" style="42" bestFit="1" customWidth="1"/>
    <col min="2582" max="2582" width="6.875" style="42" bestFit="1" customWidth="1"/>
    <col min="2583" max="2583" width="5" style="42" bestFit="1" customWidth="1"/>
    <col min="2584" max="2584" width="8" style="42" bestFit="1" customWidth="1"/>
    <col min="2585" max="2585" width="11.875" style="42" bestFit="1" customWidth="1"/>
    <col min="2586" max="2814" width="9" style="42"/>
    <col min="2815" max="2815" width="3.875" style="42" bestFit="1" customWidth="1"/>
    <col min="2816" max="2816" width="16" style="42" bestFit="1" customWidth="1"/>
    <col min="2817" max="2817" width="16.625" style="42" bestFit="1" customWidth="1"/>
    <col min="2818" max="2818" width="13.5" style="42" bestFit="1" customWidth="1"/>
    <col min="2819" max="2820" width="10.875" style="42" bestFit="1" customWidth="1"/>
    <col min="2821" max="2821" width="6.25" style="42" bestFit="1" customWidth="1"/>
    <col min="2822" max="2822" width="8.875" style="42" bestFit="1" customWidth="1"/>
    <col min="2823" max="2823" width="13.875" style="42" bestFit="1" customWidth="1"/>
    <col min="2824" max="2824" width="13.25" style="42" bestFit="1" customWidth="1"/>
    <col min="2825" max="2825" width="16" style="42" bestFit="1" customWidth="1"/>
    <col min="2826" max="2826" width="11.625" style="42" bestFit="1" customWidth="1"/>
    <col min="2827" max="2827" width="16.875" style="42" customWidth="1"/>
    <col min="2828" max="2828" width="13.25" style="42" customWidth="1"/>
    <col min="2829" max="2829" width="18.375" style="42" bestFit="1" customWidth="1"/>
    <col min="2830" max="2830" width="15" style="42" bestFit="1" customWidth="1"/>
    <col min="2831" max="2831" width="14.75" style="42" bestFit="1" customWidth="1"/>
    <col min="2832" max="2832" width="14.625" style="42" bestFit="1" customWidth="1"/>
    <col min="2833" max="2833" width="13.75" style="42" bestFit="1" customWidth="1"/>
    <col min="2834" max="2834" width="14.25" style="42" bestFit="1" customWidth="1"/>
    <col min="2835" max="2835" width="15.125" style="42" customWidth="1"/>
    <col min="2836" max="2836" width="20.5" style="42" bestFit="1" customWidth="1"/>
    <col min="2837" max="2837" width="27.875" style="42" bestFit="1" customWidth="1"/>
    <col min="2838" max="2838" width="6.875" style="42" bestFit="1" customWidth="1"/>
    <col min="2839" max="2839" width="5" style="42" bestFit="1" customWidth="1"/>
    <col min="2840" max="2840" width="8" style="42" bestFit="1" customWidth="1"/>
    <col min="2841" max="2841" width="11.875" style="42" bestFit="1" customWidth="1"/>
    <col min="2842" max="3070" width="9" style="42"/>
    <col min="3071" max="3071" width="3.875" style="42" bestFit="1" customWidth="1"/>
    <col min="3072" max="3072" width="16" style="42" bestFit="1" customWidth="1"/>
    <col min="3073" max="3073" width="16.625" style="42" bestFit="1" customWidth="1"/>
    <col min="3074" max="3074" width="13.5" style="42" bestFit="1" customWidth="1"/>
    <col min="3075" max="3076" width="10.875" style="42" bestFit="1" customWidth="1"/>
    <col min="3077" max="3077" width="6.25" style="42" bestFit="1" customWidth="1"/>
    <col min="3078" max="3078" width="8.875" style="42" bestFit="1" customWidth="1"/>
    <col min="3079" max="3079" width="13.875" style="42" bestFit="1" customWidth="1"/>
    <col min="3080" max="3080" width="13.25" style="42" bestFit="1" customWidth="1"/>
    <col min="3081" max="3081" width="16" style="42" bestFit="1" customWidth="1"/>
    <col min="3082" max="3082" width="11.625" style="42" bestFit="1" customWidth="1"/>
    <col min="3083" max="3083" width="16.875" style="42" customWidth="1"/>
    <col min="3084" max="3084" width="13.25" style="42" customWidth="1"/>
    <col min="3085" max="3085" width="18.375" style="42" bestFit="1" customWidth="1"/>
    <col min="3086" max="3086" width="15" style="42" bestFit="1" customWidth="1"/>
    <col min="3087" max="3087" width="14.75" style="42" bestFit="1" customWidth="1"/>
    <col min="3088" max="3088" width="14.625" style="42" bestFit="1" customWidth="1"/>
    <col min="3089" max="3089" width="13.75" style="42" bestFit="1" customWidth="1"/>
    <col min="3090" max="3090" width="14.25" style="42" bestFit="1" customWidth="1"/>
    <col min="3091" max="3091" width="15.125" style="42" customWidth="1"/>
    <col min="3092" max="3092" width="20.5" style="42" bestFit="1" customWidth="1"/>
    <col min="3093" max="3093" width="27.875" style="42" bestFit="1" customWidth="1"/>
    <col min="3094" max="3094" width="6.875" style="42" bestFit="1" customWidth="1"/>
    <col min="3095" max="3095" width="5" style="42" bestFit="1" customWidth="1"/>
    <col min="3096" max="3096" width="8" style="42" bestFit="1" customWidth="1"/>
    <col min="3097" max="3097" width="11.875" style="42" bestFit="1" customWidth="1"/>
    <col min="3098" max="3326" width="9" style="42"/>
    <col min="3327" max="3327" width="3.875" style="42" bestFit="1" customWidth="1"/>
    <col min="3328" max="3328" width="16" style="42" bestFit="1" customWidth="1"/>
    <col min="3329" max="3329" width="16.625" style="42" bestFit="1" customWidth="1"/>
    <col min="3330" max="3330" width="13.5" style="42" bestFit="1" customWidth="1"/>
    <col min="3331" max="3332" width="10.875" style="42" bestFit="1" customWidth="1"/>
    <col min="3333" max="3333" width="6.25" style="42" bestFit="1" customWidth="1"/>
    <col min="3334" max="3334" width="8.875" style="42" bestFit="1" customWidth="1"/>
    <col min="3335" max="3335" width="13.875" style="42" bestFit="1" customWidth="1"/>
    <col min="3336" max="3336" width="13.25" style="42" bestFit="1" customWidth="1"/>
    <col min="3337" max="3337" width="16" style="42" bestFit="1" customWidth="1"/>
    <col min="3338" max="3338" width="11.625" style="42" bestFit="1" customWidth="1"/>
    <col min="3339" max="3339" width="16.875" style="42" customWidth="1"/>
    <col min="3340" max="3340" width="13.25" style="42" customWidth="1"/>
    <col min="3341" max="3341" width="18.375" style="42" bestFit="1" customWidth="1"/>
    <col min="3342" max="3342" width="15" style="42" bestFit="1" customWidth="1"/>
    <col min="3343" max="3343" width="14.75" style="42" bestFit="1" customWidth="1"/>
    <col min="3344" max="3344" width="14.625" style="42" bestFit="1" customWidth="1"/>
    <col min="3345" max="3345" width="13.75" style="42" bestFit="1" customWidth="1"/>
    <col min="3346" max="3346" width="14.25" style="42" bestFit="1" customWidth="1"/>
    <col min="3347" max="3347" width="15.125" style="42" customWidth="1"/>
    <col min="3348" max="3348" width="20.5" style="42" bestFit="1" customWidth="1"/>
    <col min="3349" max="3349" width="27.875" style="42" bestFit="1" customWidth="1"/>
    <col min="3350" max="3350" width="6.875" style="42" bestFit="1" customWidth="1"/>
    <col min="3351" max="3351" width="5" style="42" bestFit="1" customWidth="1"/>
    <col min="3352" max="3352" width="8" style="42" bestFit="1" customWidth="1"/>
    <col min="3353" max="3353" width="11.875" style="42" bestFit="1" customWidth="1"/>
    <col min="3354" max="3582" width="9" style="42"/>
    <col min="3583" max="3583" width="3.875" style="42" bestFit="1" customWidth="1"/>
    <col min="3584" max="3584" width="16" style="42" bestFit="1" customWidth="1"/>
    <col min="3585" max="3585" width="16.625" style="42" bestFit="1" customWidth="1"/>
    <col min="3586" max="3586" width="13.5" style="42" bestFit="1" customWidth="1"/>
    <col min="3587" max="3588" width="10.875" style="42" bestFit="1" customWidth="1"/>
    <col min="3589" max="3589" width="6.25" style="42" bestFit="1" customWidth="1"/>
    <col min="3590" max="3590" width="8.875" style="42" bestFit="1" customWidth="1"/>
    <col min="3591" max="3591" width="13.875" style="42" bestFit="1" customWidth="1"/>
    <col min="3592" max="3592" width="13.25" style="42" bestFit="1" customWidth="1"/>
    <col min="3593" max="3593" width="16" style="42" bestFit="1" customWidth="1"/>
    <col min="3594" max="3594" width="11.625" style="42" bestFit="1" customWidth="1"/>
    <col min="3595" max="3595" width="16.875" style="42" customWidth="1"/>
    <col min="3596" max="3596" width="13.25" style="42" customWidth="1"/>
    <col min="3597" max="3597" width="18.375" style="42" bestFit="1" customWidth="1"/>
    <col min="3598" max="3598" width="15" style="42" bestFit="1" customWidth="1"/>
    <col min="3599" max="3599" width="14.75" style="42" bestFit="1" customWidth="1"/>
    <col min="3600" max="3600" width="14.625" style="42" bestFit="1" customWidth="1"/>
    <col min="3601" max="3601" width="13.75" style="42" bestFit="1" customWidth="1"/>
    <col min="3602" max="3602" width="14.25" style="42" bestFit="1" customWidth="1"/>
    <col min="3603" max="3603" width="15.125" style="42" customWidth="1"/>
    <col min="3604" max="3604" width="20.5" style="42" bestFit="1" customWidth="1"/>
    <col min="3605" max="3605" width="27.875" style="42" bestFit="1" customWidth="1"/>
    <col min="3606" max="3606" width="6.875" style="42" bestFit="1" customWidth="1"/>
    <col min="3607" max="3607" width="5" style="42" bestFit="1" customWidth="1"/>
    <col min="3608" max="3608" width="8" style="42" bestFit="1" customWidth="1"/>
    <col min="3609" max="3609" width="11.875" style="42" bestFit="1" customWidth="1"/>
    <col min="3610" max="3838" width="9" style="42"/>
    <col min="3839" max="3839" width="3.875" style="42" bestFit="1" customWidth="1"/>
    <col min="3840" max="3840" width="16" style="42" bestFit="1" customWidth="1"/>
    <col min="3841" max="3841" width="16.625" style="42" bestFit="1" customWidth="1"/>
    <col min="3842" max="3842" width="13.5" style="42" bestFit="1" customWidth="1"/>
    <col min="3843" max="3844" width="10.875" style="42" bestFit="1" customWidth="1"/>
    <col min="3845" max="3845" width="6.25" style="42" bestFit="1" customWidth="1"/>
    <col min="3846" max="3846" width="8.875" style="42" bestFit="1" customWidth="1"/>
    <col min="3847" max="3847" width="13.875" style="42" bestFit="1" customWidth="1"/>
    <col min="3848" max="3848" width="13.25" style="42" bestFit="1" customWidth="1"/>
    <col min="3849" max="3849" width="16" style="42" bestFit="1" customWidth="1"/>
    <col min="3850" max="3850" width="11.625" style="42" bestFit="1" customWidth="1"/>
    <col min="3851" max="3851" width="16.875" style="42" customWidth="1"/>
    <col min="3852" max="3852" width="13.25" style="42" customWidth="1"/>
    <col min="3853" max="3853" width="18.375" style="42" bestFit="1" customWidth="1"/>
    <col min="3854" max="3854" width="15" style="42" bestFit="1" customWidth="1"/>
    <col min="3855" max="3855" width="14.75" style="42" bestFit="1" customWidth="1"/>
    <col min="3856" max="3856" width="14.625" style="42" bestFit="1" customWidth="1"/>
    <col min="3857" max="3857" width="13.75" style="42" bestFit="1" customWidth="1"/>
    <col min="3858" max="3858" width="14.25" style="42" bestFit="1" customWidth="1"/>
    <col min="3859" max="3859" width="15.125" style="42" customWidth="1"/>
    <col min="3860" max="3860" width="20.5" style="42" bestFit="1" customWidth="1"/>
    <col min="3861" max="3861" width="27.875" style="42" bestFit="1" customWidth="1"/>
    <col min="3862" max="3862" width="6.875" style="42" bestFit="1" customWidth="1"/>
    <col min="3863" max="3863" width="5" style="42" bestFit="1" customWidth="1"/>
    <col min="3864" max="3864" width="8" style="42" bestFit="1" customWidth="1"/>
    <col min="3865" max="3865" width="11.875" style="42" bestFit="1" customWidth="1"/>
    <col min="3866" max="4094" width="9" style="42"/>
    <col min="4095" max="4095" width="3.875" style="42" bestFit="1" customWidth="1"/>
    <col min="4096" max="4096" width="16" style="42" bestFit="1" customWidth="1"/>
    <col min="4097" max="4097" width="16.625" style="42" bestFit="1" customWidth="1"/>
    <col min="4098" max="4098" width="13.5" style="42" bestFit="1" customWidth="1"/>
    <col min="4099" max="4100" width="10.875" style="42" bestFit="1" customWidth="1"/>
    <col min="4101" max="4101" width="6.25" style="42" bestFit="1" customWidth="1"/>
    <col min="4102" max="4102" width="8.875" style="42" bestFit="1" customWidth="1"/>
    <col min="4103" max="4103" width="13.875" style="42" bestFit="1" customWidth="1"/>
    <col min="4104" max="4104" width="13.25" style="42" bestFit="1" customWidth="1"/>
    <col min="4105" max="4105" width="16" style="42" bestFit="1" customWidth="1"/>
    <col min="4106" max="4106" width="11.625" style="42" bestFit="1" customWidth="1"/>
    <col min="4107" max="4107" width="16.875" style="42" customWidth="1"/>
    <col min="4108" max="4108" width="13.25" style="42" customWidth="1"/>
    <col min="4109" max="4109" width="18.375" style="42" bestFit="1" customWidth="1"/>
    <col min="4110" max="4110" width="15" style="42" bestFit="1" customWidth="1"/>
    <col min="4111" max="4111" width="14.75" style="42" bestFit="1" customWidth="1"/>
    <col min="4112" max="4112" width="14.625" style="42" bestFit="1" customWidth="1"/>
    <col min="4113" max="4113" width="13.75" style="42" bestFit="1" customWidth="1"/>
    <col min="4114" max="4114" width="14.25" style="42" bestFit="1" customWidth="1"/>
    <col min="4115" max="4115" width="15.125" style="42" customWidth="1"/>
    <col min="4116" max="4116" width="20.5" style="42" bestFit="1" customWidth="1"/>
    <col min="4117" max="4117" width="27.875" style="42" bestFit="1" customWidth="1"/>
    <col min="4118" max="4118" width="6.875" style="42" bestFit="1" customWidth="1"/>
    <col min="4119" max="4119" width="5" style="42" bestFit="1" customWidth="1"/>
    <col min="4120" max="4120" width="8" style="42" bestFit="1" customWidth="1"/>
    <col min="4121" max="4121" width="11.875" style="42" bestFit="1" customWidth="1"/>
    <col min="4122" max="4350" width="9" style="42"/>
    <col min="4351" max="4351" width="3.875" style="42" bestFit="1" customWidth="1"/>
    <col min="4352" max="4352" width="16" style="42" bestFit="1" customWidth="1"/>
    <col min="4353" max="4353" width="16.625" style="42" bestFit="1" customWidth="1"/>
    <col min="4354" max="4354" width="13.5" style="42" bestFit="1" customWidth="1"/>
    <col min="4355" max="4356" width="10.875" style="42" bestFit="1" customWidth="1"/>
    <col min="4357" max="4357" width="6.25" style="42" bestFit="1" customWidth="1"/>
    <col min="4358" max="4358" width="8.875" style="42" bestFit="1" customWidth="1"/>
    <col min="4359" max="4359" width="13.875" style="42" bestFit="1" customWidth="1"/>
    <col min="4360" max="4360" width="13.25" style="42" bestFit="1" customWidth="1"/>
    <col min="4361" max="4361" width="16" style="42" bestFit="1" customWidth="1"/>
    <col min="4362" max="4362" width="11.625" style="42" bestFit="1" customWidth="1"/>
    <col min="4363" max="4363" width="16.875" style="42" customWidth="1"/>
    <col min="4364" max="4364" width="13.25" style="42" customWidth="1"/>
    <col min="4365" max="4365" width="18.375" style="42" bestFit="1" customWidth="1"/>
    <col min="4366" max="4366" width="15" style="42" bestFit="1" customWidth="1"/>
    <col min="4367" max="4367" width="14.75" style="42" bestFit="1" customWidth="1"/>
    <col min="4368" max="4368" width="14.625" style="42" bestFit="1" customWidth="1"/>
    <col min="4369" max="4369" width="13.75" style="42" bestFit="1" customWidth="1"/>
    <col min="4370" max="4370" width="14.25" style="42" bestFit="1" customWidth="1"/>
    <col min="4371" max="4371" width="15.125" style="42" customWidth="1"/>
    <col min="4372" max="4372" width="20.5" style="42" bestFit="1" customWidth="1"/>
    <col min="4373" max="4373" width="27.875" style="42" bestFit="1" customWidth="1"/>
    <col min="4374" max="4374" width="6.875" style="42" bestFit="1" customWidth="1"/>
    <col min="4375" max="4375" width="5" style="42" bestFit="1" customWidth="1"/>
    <col min="4376" max="4376" width="8" style="42" bestFit="1" customWidth="1"/>
    <col min="4377" max="4377" width="11.875" style="42" bestFit="1" customWidth="1"/>
    <col min="4378" max="4606" width="9" style="42"/>
    <col min="4607" max="4607" width="3.875" style="42" bestFit="1" customWidth="1"/>
    <col min="4608" max="4608" width="16" style="42" bestFit="1" customWidth="1"/>
    <col min="4609" max="4609" width="16.625" style="42" bestFit="1" customWidth="1"/>
    <col min="4610" max="4610" width="13.5" style="42" bestFit="1" customWidth="1"/>
    <col min="4611" max="4612" width="10.875" style="42" bestFit="1" customWidth="1"/>
    <col min="4613" max="4613" width="6.25" style="42" bestFit="1" customWidth="1"/>
    <col min="4614" max="4614" width="8.875" style="42" bestFit="1" customWidth="1"/>
    <col min="4615" max="4615" width="13.875" style="42" bestFit="1" customWidth="1"/>
    <col min="4616" max="4616" width="13.25" style="42" bestFit="1" customWidth="1"/>
    <col min="4617" max="4617" width="16" style="42" bestFit="1" customWidth="1"/>
    <col min="4618" max="4618" width="11.625" style="42" bestFit="1" customWidth="1"/>
    <col min="4619" max="4619" width="16.875" style="42" customWidth="1"/>
    <col min="4620" max="4620" width="13.25" style="42" customWidth="1"/>
    <col min="4621" max="4621" width="18.375" style="42" bestFit="1" customWidth="1"/>
    <col min="4622" max="4622" width="15" style="42" bestFit="1" customWidth="1"/>
    <col min="4623" max="4623" width="14.75" style="42" bestFit="1" customWidth="1"/>
    <col min="4624" max="4624" width="14.625" style="42" bestFit="1" customWidth="1"/>
    <col min="4625" max="4625" width="13.75" style="42" bestFit="1" customWidth="1"/>
    <col min="4626" max="4626" width="14.25" style="42" bestFit="1" customWidth="1"/>
    <col min="4627" max="4627" width="15.125" style="42" customWidth="1"/>
    <col min="4628" max="4628" width="20.5" style="42" bestFit="1" customWidth="1"/>
    <col min="4629" max="4629" width="27.875" style="42" bestFit="1" customWidth="1"/>
    <col min="4630" max="4630" width="6.875" style="42" bestFit="1" customWidth="1"/>
    <col min="4631" max="4631" width="5" style="42" bestFit="1" customWidth="1"/>
    <col min="4632" max="4632" width="8" style="42" bestFit="1" customWidth="1"/>
    <col min="4633" max="4633" width="11.875" style="42" bestFit="1" customWidth="1"/>
    <col min="4634" max="4862" width="9" style="42"/>
    <col min="4863" max="4863" width="3.875" style="42" bestFit="1" customWidth="1"/>
    <col min="4864" max="4864" width="16" style="42" bestFit="1" customWidth="1"/>
    <col min="4865" max="4865" width="16.625" style="42" bestFit="1" customWidth="1"/>
    <col min="4866" max="4866" width="13.5" style="42" bestFit="1" customWidth="1"/>
    <col min="4867" max="4868" width="10.875" style="42" bestFit="1" customWidth="1"/>
    <col min="4869" max="4869" width="6.25" style="42" bestFit="1" customWidth="1"/>
    <col min="4870" max="4870" width="8.875" style="42" bestFit="1" customWidth="1"/>
    <col min="4871" max="4871" width="13.875" style="42" bestFit="1" customWidth="1"/>
    <col min="4872" max="4872" width="13.25" style="42" bestFit="1" customWidth="1"/>
    <col min="4873" max="4873" width="16" style="42" bestFit="1" customWidth="1"/>
    <col min="4874" max="4874" width="11.625" style="42" bestFit="1" customWidth="1"/>
    <col min="4875" max="4875" width="16.875" style="42" customWidth="1"/>
    <col min="4876" max="4876" width="13.25" style="42" customWidth="1"/>
    <col min="4877" max="4877" width="18.375" style="42" bestFit="1" customWidth="1"/>
    <col min="4878" max="4878" width="15" style="42" bestFit="1" customWidth="1"/>
    <col min="4879" max="4879" width="14.75" style="42" bestFit="1" customWidth="1"/>
    <col min="4880" max="4880" width="14.625" style="42" bestFit="1" customWidth="1"/>
    <col min="4881" max="4881" width="13.75" style="42" bestFit="1" customWidth="1"/>
    <col min="4882" max="4882" width="14.25" style="42" bestFit="1" customWidth="1"/>
    <col min="4883" max="4883" width="15.125" style="42" customWidth="1"/>
    <col min="4884" max="4884" width="20.5" style="42" bestFit="1" customWidth="1"/>
    <col min="4885" max="4885" width="27.875" style="42" bestFit="1" customWidth="1"/>
    <col min="4886" max="4886" width="6.875" style="42" bestFit="1" customWidth="1"/>
    <col min="4887" max="4887" width="5" style="42" bestFit="1" customWidth="1"/>
    <col min="4888" max="4888" width="8" style="42" bestFit="1" customWidth="1"/>
    <col min="4889" max="4889" width="11.875" style="42" bestFit="1" customWidth="1"/>
    <col min="4890" max="5118" width="9" style="42"/>
    <col min="5119" max="5119" width="3.875" style="42" bestFit="1" customWidth="1"/>
    <col min="5120" max="5120" width="16" style="42" bestFit="1" customWidth="1"/>
    <col min="5121" max="5121" width="16.625" style="42" bestFit="1" customWidth="1"/>
    <col min="5122" max="5122" width="13.5" style="42" bestFit="1" customWidth="1"/>
    <col min="5123" max="5124" width="10.875" style="42" bestFit="1" customWidth="1"/>
    <col min="5125" max="5125" width="6.25" style="42" bestFit="1" customWidth="1"/>
    <col min="5126" max="5126" width="8.875" style="42" bestFit="1" customWidth="1"/>
    <col min="5127" max="5127" width="13.875" style="42" bestFit="1" customWidth="1"/>
    <col min="5128" max="5128" width="13.25" style="42" bestFit="1" customWidth="1"/>
    <col min="5129" max="5129" width="16" style="42" bestFit="1" customWidth="1"/>
    <col min="5130" max="5130" width="11.625" style="42" bestFit="1" customWidth="1"/>
    <col min="5131" max="5131" width="16.875" style="42" customWidth="1"/>
    <col min="5132" max="5132" width="13.25" style="42" customWidth="1"/>
    <col min="5133" max="5133" width="18.375" style="42" bestFit="1" customWidth="1"/>
    <col min="5134" max="5134" width="15" style="42" bestFit="1" customWidth="1"/>
    <col min="5135" max="5135" width="14.75" style="42" bestFit="1" customWidth="1"/>
    <col min="5136" max="5136" width="14.625" style="42" bestFit="1" customWidth="1"/>
    <col min="5137" max="5137" width="13.75" style="42" bestFit="1" customWidth="1"/>
    <col min="5138" max="5138" width="14.25" style="42" bestFit="1" customWidth="1"/>
    <col min="5139" max="5139" width="15.125" style="42" customWidth="1"/>
    <col min="5140" max="5140" width="20.5" style="42" bestFit="1" customWidth="1"/>
    <col min="5141" max="5141" width="27.875" style="42" bestFit="1" customWidth="1"/>
    <col min="5142" max="5142" width="6.875" style="42" bestFit="1" customWidth="1"/>
    <col min="5143" max="5143" width="5" style="42" bestFit="1" customWidth="1"/>
    <col min="5144" max="5144" width="8" style="42" bestFit="1" customWidth="1"/>
    <col min="5145" max="5145" width="11.875" style="42" bestFit="1" customWidth="1"/>
    <col min="5146" max="5374" width="9" style="42"/>
    <col min="5375" max="5375" width="3.875" style="42" bestFit="1" customWidth="1"/>
    <col min="5376" max="5376" width="16" style="42" bestFit="1" customWidth="1"/>
    <col min="5377" max="5377" width="16.625" style="42" bestFit="1" customWidth="1"/>
    <col min="5378" max="5378" width="13.5" style="42" bestFit="1" customWidth="1"/>
    <col min="5379" max="5380" width="10.875" style="42" bestFit="1" customWidth="1"/>
    <col min="5381" max="5381" width="6.25" style="42" bestFit="1" customWidth="1"/>
    <col min="5382" max="5382" width="8.875" style="42" bestFit="1" customWidth="1"/>
    <col min="5383" max="5383" width="13.875" style="42" bestFit="1" customWidth="1"/>
    <col min="5384" max="5384" width="13.25" style="42" bestFit="1" customWidth="1"/>
    <col min="5385" max="5385" width="16" style="42" bestFit="1" customWidth="1"/>
    <col min="5386" max="5386" width="11.625" style="42" bestFit="1" customWidth="1"/>
    <col min="5387" max="5387" width="16.875" style="42" customWidth="1"/>
    <col min="5388" max="5388" width="13.25" style="42" customWidth="1"/>
    <col min="5389" max="5389" width="18.375" style="42" bestFit="1" customWidth="1"/>
    <col min="5390" max="5390" width="15" style="42" bestFit="1" customWidth="1"/>
    <col min="5391" max="5391" width="14.75" style="42" bestFit="1" customWidth="1"/>
    <col min="5392" max="5392" width="14.625" style="42" bestFit="1" customWidth="1"/>
    <col min="5393" max="5393" width="13.75" style="42" bestFit="1" customWidth="1"/>
    <col min="5394" max="5394" width="14.25" style="42" bestFit="1" customWidth="1"/>
    <col min="5395" max="5395" width="15.125" style="42" customWidth="1"/>
    <col min="5396" max="5396" width="20.5" style="42" bestFit="1" customWidth="1"/>
    <col min="5397" max="5397" width="27.875" style="42" bestFit="1" customWidth="1"/>
    <col min="5398" max="5398" width="6.875" style="42" bestFit="1" customWidth="1"/>
    <col min="5399" max="5399" width="5" style="42" bestFit="1" customWidth="1"/>
    <col min="5400" max="5400" width="8" style="42" bestFit="1" customWidth="1"/>
    <col min="5401" max="5401" width="11.875" style="42" bestFit="1" customWidth="1"/>
    <col min="5402" max="5630" width="9" style="42"/>
    <col min="5631" max="5631" width="3.875" style="42" bestFit="1" customWidth="1"/>
    <col min="5632" max="5632" width="16" style="42" bestFit="1" customWidth="1"/>
    <col min="5633" max="5633" width="16.625" style="42" bestFit="1" customWidth="1"/>
    <col min="5634" max="5634" width="13.5" style="42" bestFit="1" customWidth="1"/>
    <col min="5635" max="5636" width="10.875" style="42" bestFit="1" customWidth="1"/>
    <col min="5637" max="5637" width="6.25" style="42" bestFit="1" customWidth="1"/>
    <col min="5638" max="5638" width="8.875" style="42" bestFit="1" customWidth="1"/>
    <col min="5639" max="5639" width="13.875" style="42" bestFit="1" customWidth="1"/>
    <col min="5640" max="5640" width="13.25" style="42" bestFit="1" customWidth="1"/>
    <col min="5641" max="5641" width="16" style="42" bestFit="1" customWidth="1"/>
    <col min="5642" max="5642" width="11.625" style="42" bestFit="1" customWidth="1"/>
    <col min="5643" max="5643" width="16.875" style="42" customWidth="1"/>
    <col min="5644" max="5644" width="13.25" style="42" customWidth="1"/>
    <col min="5645" max="5645" width="18.375" style="42" bestFit="1" customWidth="1"/>
    <col min="5646" max="5646" width="15" style="42" bestFit="1" customWidth="1"/>
    <col min="5647" max="5647" width="14.75" style="42" bestFit="1" customWidth="1"/>
    <col min="5648" max="5648" width="14.625" style="42" bestFit="1" customWidth="1"/>
    <col min="5649" max="5649" width="13.75" style="42" bestFit="1" customWidth="1"/>
    <col min="5650" max="5650" width="14.25" style="42" bestFit="1" customWidth="1"/>
    <col min="5651" max="5651" width="15.125" style="42" customWidth="1"/>
    <col min="5652" max="5652" width="20.5" style="42" bestFit="1" customWidth="1"/>
    <col min="5653" max="5653" width="27.875" style="42" bestFit="1" customWidth="1"/>
    <col min="5654" max="5654" width="6.875" style="42" bestFit="1" customWidth="1"/>
    <col min="5655" max="5655" width="5" style="42" bestFit="1" customWidth="1"/>
    <col min="5656" max="5656" width="8" style="42" bestFit="1" customWidth="1"/>
    <col min="5657" max="5657" width="11.875" style="42" bestFit="1" customWidth="1"/>
    <col min="5658" max="5886" width="9" style="42"/>
    <col min="5887" max="5887" width="3.875" style="42" bestFit="1" customWidth="1"/>
    <col min="5888" max="5888" width="16" style="42" bestFit="1" customWidth="1"/>
    <col min="5889" max="5889" width="16.625" style="42" bestFit="1" customWidth="1"/>
    <col min="5890" max="5890" width="13.5" style="42" bestFit="1" customWidth="1"/>
    <col min="5891" max="5892" width="10.875" style="42" bestFit="1" customWidth="1"/>
    <col min="5893" max="5893" width="6.25" style="42" bestFit="1" customWidth="1"/>
    <col min="5894" max="5894" width="8.875" style="42" bestFit="1" customWidth="1"/>
    <col min="5895" max="5895" width="13.875" style="42" bestFit="1" customWidth="1"/>
    <col min="5896" max="5896" width="13.25" style="42" bestFit="1" customWidth="1"/>
    <col min="5897" max="5897" width="16" style="42" bestFit="1" customWidth="1"/>
    <col min="5898" max="5898" width="11.625" style="42" bestFit="1" customWidth="1"/>
    <col min="5899" max="5899" width="16.875" style="42" customWidth="1"/>
    <col min="5900" max="5900" width="13.25" style="42" customWidth="1"/>
    <col min="5901" max="5901" width="18.375" style="42" bestFit="1" customWidth="1"/>
    <col min="5902" max="5902" width="15" style="42" bestFit="1" customWidth="1"/>
    <col min="5903" max="5903" width="14.75" style="42" bestFit="1" customWidth="1"/>
    <col min="5904" max="5904" width="14.625" style="42" bestFit="1" customWidth="1"/>
    <col min="5905" max="5905" width="13.75" style="42" bestFit="1" customWidth="1"/>
    <col min="5906" max="5906" width="14.25" style="42" bestFit="1" customWidth="1"/>
    <col min="5907" max="5907" width="15.125" style="42" customWidth="1"/>
    <col min="5908" max="5908" width="20.5" style="42" bestFit="1" customWidth="1"/>
    <col min="5909" max="5909" width="27.875" style="42" bestFit="1" customWidth="1"/>
    <col min="5910" max="5910" width="6.875" style="42" bestFit="1" customWidth="1"/>
    <col min="5911" max="5911" width="5" style="42" bestFit="1" customWidth="1"/>
    <col min="5912" max="5912" width="8" style="42" bestFit="1" customWidth="1"/>
    <col min="5913" max="5913" width="11.875" style="42" bestFit="1" customWidth="1"/>
    <col min="5914" max="6142" width="9" style="42"/>
    <col min="6143" max="6143" width="3.875" style="42" bestFit="1" customWidth="1"/>
    <col min="6144" max="6144" width="16" style="42" bestFit="1" customWidth="1"/>
    <col min="6145" max="6145" width="16.625" style="42" bestFit="1" customWidth="1"/>
    <col min="6146" max="6146" width="13.5" style="42" bestFit="1" customWidth="1"/>
    <col min="6147" max="6148" width="10.875" style="42" bestFit="1" customWidth="1"/>
    <col min="6149" max="6149" width="6.25" style="42" bestFit="1" customWidth="1"/>
    <col min="6150" max="6150" width="8.875" style="42" bestFit="1" customWidth="1"/>
    <col min="6151" max="6151" width="13.875" style="42" bestFit="1" customWidth="1"/>
    <col min="6152" max="6152" width="13.25" style="42" bestFit="1" customWidth="1"/>
    <col min="6153" max="6153" width="16" style="42" bestFit="1" customWidth="1"/>
    <col min="6154" max="6154" width="11.625" style="42" bestFit="1" customWidth="1"/>
    <col min="6155" max="6155" width="16.875" style="42" customWidth="1"/>
    <col min="6156" max="6156" width="13.25" style="42" customWidth="1"/>
    <col min="6157" max="6157" width="18.375" style="42" bestFit="1" customWidth="1"/>
    <col min="6158" max="6158" width="15" style="42" bestFit="1" customWidth="1"/>
    <col min="6159" max="6159" width="14.75" style="42" bestFit="1" customWidth="1"/>
    <col min="6160" max="6160" width="14.625" style="42" bestFit="1" customWidth="1"/>
    <col min="6161" max="6161" width="13.75" style="42" bestFit="1" customWidth="1"/>
    <col min="6162" max="6162" width="14.25" style="42" bestFit="1" customWidth="1"/>
    <col min="6163" max="6163" width="15.125" style="42" customWidth="1"/>
    <col min="6164" max="6164" width="20.5" style="42" bestFit="1" customWidth="1"/>
    <col min="6165" max="6165" width="27.875" style="42" bestFit="1" customWidth="1"/>
    <col min="6166" max="6166" width="6.875" style="42" bestFit="1" customWidth="1"/>
    <col min="6167" max="6167" width="5" style="42" bestFit="1" customWidth="1"/>
    <col min="6168" max="6168" width="8" style="42" bestFit="1" customWidth="1"/>
    <col min="6169" max="6169" width="11.875" style="42" bestFit="1" customWidth="1"/>
    <col min="6170" max="6398" width="9" style="42"/>
    <col min="6399" max="6399" width="3.875" style="42" bestFit="1" customWidth="1"/>
    <col min="6400" max="6400" width="16" style="42" bestFit="1" customWidth="1"/>
    <col min="6401" max="6401" width="16.625" style="42" bestFit="1" customWidth="1"/>
    <col min="6402" max="6402" width="13.5" style="42" bestFit="1" customWidth="1"/>
    <col min="6403" max="6404" width="10.875" style="42" bestFit="1" customWidth="1"/>
    <col min="6405" max="6405" width="6.25" style="42" bestFit="1" customWidth="1"/>
    <col min="6406" max="6406" width="8.875" style="42" bestFit="1" customWidth="1"/>
    <col min="6407" max="6407" width="13.875" style="42" bestFit="1" customWidth="1"/>
    <col min="6408" max="6408" width="13.25" style="42" bestFit="1" customWidth="1"/>
    <col min="6409" max="6409" width="16" style="42" bestFit="1" customWidth="1"/>
    <col min="6410" max="6410" width="11.625" style="42" bestFit="1" customWidth="1"/>
    <col min="6411" max="6411" width="16.875" style="42" customWidth="1"/>
    <col min="6412" max="6412" width="13.25" style="42" customWidth="1"/>
    <col min="6413" max="6413" width="18.375" style="42" bestFit="1" customWidth="1"/>
    <col min="6414" max="6414" width="15" style="42" bestFit="1" customWidth="1"/>
    <col min="6415" max="6415" width="14.75" style="42" bestFit="1" customWidth="1"/>
    <col min="6416" max="6416" width="14.625" style="42" bestFit="1" customWidth="1"/>
    <col min="6417" max="6417" width="13.75" style="42" bestFit="1" customWidth="1"/>
    <col min="6418" max="6418" width="14.25" style="42" bestFit="1" customWidth="1"/>
    <col min="6419" max="6419" width="15.125" style="42" customWidth="1"/>
    <col min="6420" max="6420" width="20.5" style="42" bestFit="1" customWidth="1"/>
    <col min="6421" max="6421" width="27.875" style="42" bestFit="1" customWidth="1"/>
    <col min="6422" max="6422" width="6.875" style="42" bestFit="1" customWidth="1"/>
    <col min="6423" max="6423" width="5" style="42" bestFit="1" customWidth="1"/>
    <col min="6424" max="6424" width="8" style="42" bestFit="1" customWidth="1"/>
    <col min="6425" max="6425" width="11.875" style="42" bestFit="1" customWidth="1"/>
    <col min="6426" max="6654" width="9" style="42"/>
    <col min="6655" max="6655" width="3.875" style="42" bestFit="1" customWidth="1"/>
    <col min="6656" max="6656" width="16" style="42" bestFit="1" customWidth="1"/>
    <col min="6657" max="6657" width="16.625" style="42" bestFit="1" customWidth="1"/>
    <col min="6658" max="6658" width="13.5" style="42" bestFit="1" customWidth="1"/>
    <col min="6659" max="6660" width="10.875" style="42" bestFit="1" customWidth="1"/>
    <col min="6661" max="6661" width="6.25" style="42" bestFit="1" customWidth="1"/>
    <col min="6662" max="6662" width="8.875" style="42" bestFit="1" customWidth="1"/>
    <col min="6663" max="6663" width="13.875" style="42" bestFit="1" customWidth="1"/>
    <col min="6664" max="6664" width="13.25" style="42" bestFit="1" customWidth="1"/>
    <col min="6665" max="6665" width="16" style="42" bestFit="1" customWidth="1"/>
    <col min="6666" max="6666" width="11.625" style="42" bestFit="1" customWidth="1"/>
    <col min="6667" max="6667" width="16.875" style="42" customWidth="1"/>
    <col min="6668" max="6668" width="13.25" style="42" customWidth="1"/>
    <col min="6669" max="6669" width="18.375" style="42" bestFit="1" customWidth="1"/>
    <col min="6670" max="6670" width="15" style="42" bestFit="1" customWidth="1"/>
    <col min="6671" max="6671" width="14.75" style="42" bestFit="1" customWidth="1"/>
    <col min="6672" max="6672" width="14.625" style="42" bestFit="1" customWidth="1"/>
    <col min="6673" max="6673" width="13.75" style="42" bestFit="1" customWidth="1"/>
    <col min="6674" max="6674" width="14.25" style="42" bestFit="1" customWidth="1"/>
    <col min="6675" max="6675" width="15.125" style="42" customWidth="1"/>
    <col min="6676" max="6676" width="20.5" style="42" bestFit="1" customWidth="1"/>
    <col min="6677" max="6677" width="27.875" style="42" bestFit="1" customWidth="1"/>
    <col min="6678" max="6678" width="6.875" style="42" bestFit="1" customWidth="1"/>
    <col min="6679" max="6679" width="5" style="42" bestFit="1" customWidth="1"/>
    <col min="6680" max="6680" width="8" style="42" bestFit="1" customWidth="1"/>
    <col min="6681" max="6681" width="11.875" style="42" bestFit="1" customWidth="1"/>
    <col min="6682" max="6910" width="9" style="42"/>
    <col min="6911" max="6911" width="3.875" style="42" bestFit="1" customWidth="1"/>
    <col min="6912" max="6912" width="16" style="42" bestFit="1" customWidth="1"/>
    <col min="6913" max="6913" width="16.625" style="42" bestFit="1" customWidth="1"/>
    <col min="6914" max="6914" width="13.5" style="42" bestFit="1" customWidth="1"/>
    <col min="6915" max="6916" width="10.875" style="42" bestFit="1" customWidth="1"/>
    <col min="6917" max="6917" width="6.25" style="42" bestFit="1" customWidth="1"/>
    <col min="6918" max="6918" width="8.875" style="42" bestFit="1" customWidth="1"/>
    <col min="6919" max="6919" width="13.875" style="42" bestFit="1" customWidth="1"/>
    <col min="6920" max="6920" width="13.25" style="42" bestFit="1" customWidth="1"/>
    <col min="6921" max="6921" width="16" style="42" bestFit="1" customWidth="1"/>
    <col min="6922" max="6922" width="11.625" style="42" bestFit="1" customWidth="1"/>
    <col min="6923" max="6923" width="16.875" style="42" customWidth="1"/>
    <col min="6924" max="6924" width="13.25" style="42" customWidth="1"/>
    <col min="6925" max="6925" width="18.375" style="42" bestFit="1" customWidth="1"/>
    <col min="6926" max="6926" width="15" style="42" bestFit="1" customWidth="1"/>
    <col min="6927" max="6927" width="14.75" style="42" bestFit="1" customWidth="1"/>
    <col min="6928" max="6928" width="14.625" style="42" bestFit="1" customWidth="1"/>
    <col min="6929" max="6929" width="13.75" style="42" bestFit="1" customWidth="1"/>
    <col min="6930" max="6930" width="14.25" style="42" bestFit="1" customWidth="1"/>
    <col min="6931" max="6931" width="15.125" style="42" customWidth="1"/>
    <col min="6932" max="6932" width="20.5" style="42" bestFit="1" customWidth="1"/>
    <col min="6933" max="6933" width="27.875" style="42" bestFit="1" customWidth="1"/>
    <col min="6934" max="6934" width="6.875" style="42" bestFit="1" customWidth="1"/>
    <col min="6935" max="6935" width="5" style="42" bestFit="1" customWidth="1"/>
    <col min="6936" max="6936" width="8" style="42" bestFit="1" customWidth="1"/>
    <col min="6937" max="6937" width="11.875" style="42" bestFit="1" customWidth="1"/>
    <col min="6938" max="7166" width="9" style="42"/>
    <col min="7167" max="7167" width="3.875" style="42" bestFit="1" customWidth="1"/>
    <col min="7168" max="7168" width="16" style="42" bestFit="1" customWidth="1"/>
    <col min="7169" max="7169" width="16.625" style="42" bestFit="1" customWidth="1"/>
    <col min="7170" max="7170" width="13.5" style="42" bestFit="1" customWidth="1"/>
    <col min="7171" max="7172" width="10.875" style="42" bestFit="1" customWidth="1"/>
    <col min="7173" max="7173" width="6.25" style="42" bestFit="1" customWidth="1"/>
    <col min="7174" max="7174" width="8.875" style="42" bestFit="1" customWidth="1"/>
    <col min="7175" max="7175" width="13.875" style="42" bestFit="1" customWidth="1"/>
    <col min="7176" max="7176" width="13.25" style="42" bestFit="1" customWidth="1"/>
    <col min="7177" max="7177" width="16" style="42" bestFit="1" customWidth="1"/>
    <col min="7178" max="7178" width="11.625" style="42" bestFit="1" customWidth="1"/>
    <col min="7179" max="7179" width="16.875" style="42" customWidth="1"/>
    <col min="7180" max="7180" width="13.25" style="42" customWidth="1"/>
    <col min="7181" max="7181" width="18.375" style="42" bestFit="1" customWidth="1"/>
    <col min="7182" max="7182" width="15" style="42" bestFit="1" customWidth="1"/>
    <col min="7183" max="7183" width="14.75" style="42" bestFit="1" customWidth="1"/>
    <col min="7184" max="7184" width="14.625" style="42" bestFit="1" customWidth="1"/>
    <col min="7185" max="7185" width="13.75" style="42" bestFit="1" customWidth="1"/>
    <col min="7186" max="7186" width="14.25" style="42" bestFit="1" customWidth="1"/>
    <col min="7187" max="7187" width="15.125" style="42" customWidth="1"/>
    <col min="7188" max="7188" width="20.5" style="42" bestFit="1" customWidth="1"/>
    <col min="7189" max="7189" width="27.875" style="42" bestFit="1" customWidth="1"/>
    <col min="7190" max="7190" width="6.875" style="42" bestFit="1" customWidth="1"/>
    <col min="7191" max="7191" width="5" style="42" bestFit="1" customWidth="1"/>
    <col min="7192" max="7192" width="8" style="42" bestFit="1" customWidth="1"/>
    <col min="7193" max="7193" width="11.875" style="42" bestFit="1" customWidth="1"/>
    <col min="7194" max="7422" width="9" style="42"/>
    <col min="7423" max="7423" width="3.875" style="42" bestFit="1" customWidth="1"/>
    <col min="7424" max="7424" width="16" style="42" bestFit="1" customWidth="1"/>
    <col min="7425" max="7425" width="16.625" style="42" bestFit="1" customWidth="1"/>
    <col min="7426" max="7426" width="13.5" style="42" bestFit="1" customWidth="1"/>
    <col min="7427" max="7428" width="10.875" style="42" bestFit="1" customWidth="1"/>
    <col min="7429" max="7429" width="6.25" style="42" bestFit="1" customWidth="1"/>
    <col min="7430" max="7430" width="8.875" style="42" bestFit="1" customWidth="1"/>
    <col min="7431" max="7431" width="13.875" style="42" bestFit="1" customWidth="1"/>
    <col min="7432" max="7432" width="13.25" style="42" bestFit="1" customWidth="1"/>
    <col min="7433" max="7433" width="16" style="42" bestFit="1" customWidth="1"/>
    <col min="7434" max="7434" width="11.625" style="42" bestFit="1" customWidth="1"/>
    <col min="7435" max="7435" width="16.875" style="42" customWidth="1"/>
    <col min="7436" max="7436" width="13.25" style="42" customWidth="1"/>
    <col min="7437" max="7437" width="18.375" style="42" bestFit="1" customWidth="1"/>
    <col min="7438" max="7438" width="15" style="42" bestFit="1" customWidth="1"/>
    <col min="7439" max="7439" width="14.75" style="42" bestFit="1" customWidth="1"/>
    <col min="7440" max="7440" width="14.625" style="42" bestFit="1" customWidth="1"/>
    <col min="7441" max="7441" width="13.75" style="42" bestFit="1" customWidth="1"/>
    <col min="7442" max="7442" width="14.25" style="42" bestFit="1" customWidth="1"/>
    <col min="7443" max="7443" width="15.125" style="42" customWidth="1"/>
    <col min="7444" max="7444" width="20.5" style="42" bestFit="1" customWidth="1"/>
    <col min="7445" max="7445" width="27.875" style="42" bestFit="1" customWidth="1"/>
    <col min="7446" max="7446" width="6.875" style="42" bestFit="1" customWidth="1"/>
    <col min="7447" max="7447" width="5" style="42" bestFit="1" customWidth="1"/>
    <col min="7448" max="7448" width="8" style="42" bestFit="1" customWidth="1"/>
    <col min="7449" max="7449" width="11.875" style="42" bestFit="1" customWidth="1"/>
    <col min="7450" max="7678" width="9" style="42"/>
    <col min="7679" max="7679" width="3.875" style="42" bestFit="1" customWidth="1"/>
    <col min="7680" max="7680" width="16" style="42" bestFit="1" customWidth="1"/>
    <col min="7681" max="7681" width="16.625" style="42" bestFit="1" customWidth="1"/>
    <col min="7682" max="7682" width="13.5" style="42" bestFit="1" customWidth="1"/>
    <col min="7683" max="7684" width="10.875" style="42" bestFit="1" customWidth="1"/>
    <col min="7685" max="7685" width="6.25" style="42" bestFit="1" customWidth="1"/>
    <col min="7686" max="7686" width="8.875" style="42" bestFit="1" customWidth="1"/>
    <col min="7687" max="7687" width="13.875" style="42" bestFit="1" customWidth="1"/>
    <col min="7688" max="7688" width="13.25" style="42" bestFit="1" customWidth="1"/>
    <col min="7689" max="7689" width="16" style="42" bestFit="1" customWidth="1"/>
    <col min="7690" max="7690" width="11.625" style="42" bestFit="1" customWidth="1"/>
    <col min="7691" max="7691" width="16.875" style="42" customWidth="1"/>
    <col min="7692" max="7692" width="13.25" style="42" customWidth="1"/>
    <col min="7693" max="7693" width="18.375" style="42" bestFit="1" customWidth="1"/>
    <col min="7694" max="7694" width="15" style="42" bestFit="1" customWidth="1"/>
    <col min="7695" max="7695" width="14.75" style="42" bestFit="1" customWidth="1"/>
    <col min="7696" max="7696" width="14.625" style="42" bestFit="1" customWidth="1"/>
    <col min="7697" max="7697" width="13.75" style="42" bestFit="1" customWidth="1"/>
    <col min="7698" max="7698" width="14.25" style="42" bestFit="1" customWidth="1"/>
    <col min="7699" max="7699" width="15.125" style="42" customWidth="1"/>
    <col min="7700" max="7700" width="20.5" style="42" bestFit="1" customWidth="1"/>
    <col min="7701" max="7701" width="27.875" style="42" bestFit="1" customWidth="1"/>
    <col min="7702" max="7702" width="6.875" style="42" bestFit="1" customWidth="1"/>
    <col min="7703" max="7703" width="5" style="42" bestFit="1" customWidth="1"/>
    <col min="7704" max="7704" width="8" style="42" bestFit="1" customWidth="1"/>
    <col min="7705" max="7705" width="11.875" style="42" bestFit="1" customWidth="1"/>
    <col min="7706" max="7934" width="9" style="42"/>
    <col min="7935" max="7935" width="3.875" style="42" bestFit="1" customWidth="1"/>
    <col min="7936" max="7936" width="16" style="42" bestFit="1" customWidth="1"/>
    <col min="7937" max="7937" width="16.625" style="42" bestFit="1" customWidth="1"/>
    <col min="7938" max="7938" width="13.5" style="42" bestFit="1" customWidth="1"/>
    <col min="7939" max="7940" width="10.875" style="42" bestFit="1" customWidth="1"/>
    <col min="7941" max="7941" width="6.25" style="42" bestFit="1" customWidth="1"/>
    <col min="7942" max="7942" width="8.875" style="42" bestFit="1" customWidth="1"/>
    <col min="7943" max="7943" width="13.875" style="42" bestFit="1" customWidth="1"/>
    <col min="7944" max="7944" width="13.25" style="42" bestFit="1" customWidth="1"/>
    <col min="7945" max="7945" width="16" style="42" bestFit="1" customWidth="1"/>
    <col min="7946" max="7946" width="11.625" style="42" bestFit="1" customWidth="1"/>
    <col min="7947" max="7947" width="16.875" style="42" customWidth="1"/>
    <col min="7948" max="7948" width="13.25" style="42" customWidth="1"/>
    <col min="7949" max="7949" width="18.375" style="42" bestFit="1" customWidth="1"/>
    <col min="7950" max="7950" width="15" style="42" bestFit="1" customWidth="1"/>
    <col min="7951" max="7951" width="14.75" style="42" bestFit="1" customWidth="1"/>
    <col min="7952" max="7952" width="14.625" style="42" bestFit="1" customWidth="1"/>
    <col min="7953" max="7953" width="13.75" style="42" bestFit="1" customWidth="1"/>
    <col min="7954" max="7954" width="14.25" style="42" bestFit="1" customWidth="1"/>
    <col min="7955" max="7955" width="15.125" style="42" customWidth="1"/>
    <col min="7956" max="7956" width="20.5" style="42" bestFit="1" customWidth="1"/>
    <col min="7957" max="7957" width="27.875" style="42" bestFit="1" customWidth="1"/>
    <col min="7958" max="7958" width="6.875" style="42" bestFit="1" customWidth="1"/>
    <col min="7959" max="7959" width="5" style="42" bestFit="1" customWidth="1"/>
    <col min="7960" max="7960" width="8" style="42" bestFit="1" customWidth="1"/>
    <col min="7961" max="7961" width="11.875" style="42" bestFit="1" customWidth="1"/>
    <col min="7962" max="8190" width="9" style="42"/>
    <col min="8191" max="8191" width="3.875" style="42" bestFit="1" customWidth="1"/>
    <col min="8192" max="8192" width="16" style="42" bestFit="1" customWidth="1"/>
    <col min="8193" max="8193" width="16.625" style="42" bestFit="1" customWidth="1"/>
    <col min="8194" max="8194" width="13.5" style="42" bestFit="1" customWidth="1"/>
    <col min="8195" max="8196" width="10.875" style="42" bestFit="1" customWidth="1"/>
    <col min="8197" max="8197" width="6.25" style="42" bestFit="1" customWidth="1"/>
    <col min="8198" max="8198" width="8.875" style="42" bestFit="1" customWidth="1"/>
    <col min="8199" max="8199" width="13.875" style="42" bestFit="1" customWidth="1"/>
    <col min="8200" max="8200" width="13.25" style="42" bestFit="1" customWidth="1"/>
    <col min="8201" max="8201" width="16" style="42" bestFit="1" customWidth="1"/>
    <col min="8202" max="8202" width="11.625" style="42" bestFit="1" customWidth="1"/>
    <col min="8203" max="8203" width="16.875" style="42" customWidth="1"/>
    <col min="8204" max="8204" width="13.25" style="42" customWidth="1"/>
    <col min="8205" max="8205" width="18.375" style="42" bestFit="1" customWidth="1"/>
    <col min="8206" max="8206" width="15" style="42" bestFit="1" customWidth="1"/>
    <col min="8207" max="8207" width="14.75" style="42" bestFit="1" customWidth="1"/>
    <col min="8208" max="8208" width="14.625" style="42" bestFit="1" customWidth="1"/>
    <col min="8209" max="8209" width="13.75" style="42" bestFit="1" customWidth="1"/>
    <col min="8210" max="8210" width="14.25" style="42" bestFit="1" customWidth="1"/>
    <col min="8211" max="8211" width="15.125" style="42" customWidth="1"/>
    <col min="8212" max="8212" width="20.5" style="42" bestFit="1" customWidth="1"/>
    <col min="8213" max="8213" width="27.875" style="42" bestFit="1" customWidth="1"/>
    <col min="8214" max="8214" width="6.875" style="42" bestFit="1" customWidth="1"/>
    <col min="8215" max="8215" width="5" style="42" bestFit="1" customWidth="1"/>
    <col min="8216" max="8216" width="8" style="42" bestFit="1" customWidth="1"/>
    <col min="8217" max="8217" width="11.875" style="42" bestFit="1" customWidth="1"/>
    <col min="8218" max="8446" width="9" style="42"/>
    <col min="8447" max="8447" width="3.875" style="42" bestFit="1" customWidth="1"/>
    <col min="8448" max="8448" width="16" style="42" bestFit="1" customWidth="1"/>
    <col min="8449" max="8449" width="16.625" style="42" bestFit="1" customWidth="1"/>
    <col min="8450" max="8450" width="13.5" style="42" bestFit="1" customWidth="1"/>
    <col min="8451" max="8452" width="10.875" style="42" bestFit="1" customWidth="1"/>
    <col min="8453" max="8453" width="6.25" style="42" bestFit="1" customWidth="1"/>
    <col min="8454" max="8454" width="8.875" style="42" bestFit="1" customWidth="1"/>
    <col min="8455" max="8455" width="13.875" style="42" bestFit="1" customWidth="1"/>
    <col min="8456" max="8456" width="13.25" style="42" bestFit="1" customWidth="1"/>
    <col min="8457" max="8457" width="16" style="42" bestFit="1" customWidth="1"/>
    <col min="8458" max="8458" width="11.625" style="42" bestFit="1" customWidth="1"/>
    <col min="8459" max="8459" width="16.875" style="42" customWidth="1"/>
    <col min="8460" max="8460" width="13.25" style="42" customWidth="1"/>
    <col min="8461" max="8461" width="18.375" style="42" bestFit="1" customWidth="1"/>
    <col min="8462" max="8462" width="15" style="42" bestFit="1" customWidth="1"/>
    <col min="8463" max="8463" width="14.75" style="42" bestFit="1" customWidth="1"/>
    <col min="8464" max="8464" width="14.625" style="42" bestFit="1" customWidth="1"/>
    <col min="8465" max="8465" width="13.75" style="42" bestFit="1" customWidth="1"/>
    <col min="8466" max="8466" width="14.25" style="42" bestFit="1" customWidth="1"/>
    <col min="8467" max="8467" width="15.125" style="42" customWidth="1"/>
    <col min="8468" max="8468" width="20.5" style="42" bestFit="1" customWidth="1"/>
    <col min="8469" max="8469" width="27.875" style="42" bestFit="1" customWidth="1"/>
    <col min="8470" max="8470" width="6.875" style="42" bestFit="1" customWidth="1"/>
    <col min="8471" max="8471" width="5" style="42" bestFit="1" customWidth="1"/>
    <col min="8472" max="8472" width="8" style="42" bestFit="1" customWidth="1"/>
    <col min="8473" max="8473" width="11.875" style="42" bestFit="1" customWidth="1"/>
    <col min="8474" max="8702" width="9" style="42"/>
    <col min="8703" max="8703" width="3.875" style="42" bestFit="1" customWidth="1"/>
    <col min="8704" max="8704" width="16" style="42" bestFit="1" customWidth="1"/>
    <col min="8705" max="8705" width="16.625" style="42" bestFit="1" customWidth="1"/>
    <col min="8706" max="8706" width="13.5" style="42" bestFit="1" customWidth="1"/>
    <col min="8707" max="8708" width="10.875" style="42" bestFit="1" customWidth="1"/>
    <col min="8709" max="8709" width="6.25" style="42" bestFit="1" customWidth="1"/>
    <col min="8710" max="8710" width="8.875" style="42" bestFit="1" customWidth="1"/>
    <col min="8711" max="8711" width="13.875" style="42" bestFit="1" customWidth="1"/>
    <col min="8712" max="8712" width="13.25" style="42" bestFit="1" customWidth="1"/>
    <col min="8713" max="8713" width="16" style="42" bestFit="1" customWidth="1"/>
    <col min="8714" max="8714" width="11.625" style="42" bestFit="1" customWidth="1"/>
    <col min="8715" max="8715" width="16.875" style="42" customWidth="1"/>
    <col min="8716" max="8716" width="13.25" style="42" customWidth="1"/>
    <col min="8717" max="8717" width="18.375" style="42" bestFit="1" customWidth="1"/>
    <col min="8718" max="8718" width="15" style="42" bestFit="1" customWidth="1"/>
    <col min="8719" max="8719" width="14.75" style="42" bestFit="1" customWidth="1"/>
    <col min="8720" max="8720" width="14.625" style="42" bestFit="1" customWidth="1"/>
    <col min="8721" max="8721" width="13.75" style="42" bestFit="1" customWidth="1"/>
    <col min="8722" max="8722" width="14.25" style="42" bestFit="1" customWidth="1"/>
    <col min="8723" max="8723" width="15.125" style="42" customWidth="1"/>
    <col min="8724" max="8724" width="20.5" style="42" bestFit="1" customWidth="1"/>
    <col min="8725" max="8725" width="27.875" style="42" bestFit="1" customWidth="1"/>
    <col min="8726" max="8726" width="6.875" style="42" bestFit="1" customWidth="1"/>
    <col min="8727" max="8727" width="5" style="42" bestFit="1" customWidth="1"/>
    <col min="8728" max="8728" width="8" style="42" bestFit="1" customWidth="1"/>
    <col min="8729" max="8729" width="11.875" style="42" bestFit="1" customWidth="1"/>
    <col min="8730" max="8958" width="9" style="42"/>
    <col min="8959" max="8959" width="3.875" style="42" bestFit="1" customWidth="1"/>
    <col min="8960" max="8960" width="16" style="42" bestFit="1" customWidth="1"/>
    <col min="8961" max="8961" width="16.625" style="42" bestFit="1" customWidth="1"/>
    <col min="8962" max="8962" width="13.5" style="42" bestFit="1" customWidth="1"/>
    <col min="8963" max="8964" width="10.875" style="42" bestFit="1" customWidth="1"/>
    <col min="8965" max="8965" width="6.25" style="42" bestFit="1" customWidth="1"/>
    <col min="8966" max="8966" width="8.875" style="42" bestFit="1" customWidth="1"/>
    <col min="8967" max="8967" width="13.875" style="42" bestFit="1" customWidth="1"/>
    <col min="8968" max="8968" width="13.25" style="42" bestFit="1" customWidth="1"/>
    <col min="8969" max="8969" width="16" style="42" bestFit="1" customWidth="1"/>
    <col min="8970" max="8970" width="11.625" style="42" bestFit="1" customWidth="1"/>
    <col min="8971" max="8971" width="16.875" style="42" customWidth="1"/>
    <col min="8972" max="8972" width="13.25" style="42" customWidth="1"/>
    <col min="8973" max="8973" width="18.375" style="42" bestFit="1" customWidth="1"/>
    <col min="8974" max="8974" width="15" style="42" bestFit="1" customWidth="1"/>
    <col min="8975" max="8975" width="14.75" style="42" bestFit="1" customWidth="1"/>
    <col min="8976" max="8976" width="14.625" style="42" bestFit="1" customWidth="1"/>
    <col min="8977" max="8977" width="13.75" style="42" bestFit="1" customWidth="1"/>
    <col min="8978" max="8978" width="14.25" style="42" bestFit="1" customWidth="1"/>
    <col min="8979" max="8979" width="15.125" style="42" customWidth="1"/>
    <col min="8980" max="8980" width="20.5" style="42" bestFit="1" customWidth="1"/>
    <col min="8981" max="8981" width="27.875" style="42" bestFit="1" customWidth="1"/>
    <col min="8982" max="8982" width="6.875" style="42" bestFit="1" customWidth="1"/>
    <col min="8983" max="8983" width="5" style="42" bestFit="1" customWidth="1"/>
    <col min="8984" max="8984" width="8" style="42" bestFit="1" customWidth="1"/>
    <col min="8985" max="8985" width="11.875" style="42" bestFit="1" customWidth="1"/>
    <col min="8986" max="9214" width="9" style="42"/>
    <col min="9215" max="9215" width="3.875" style="42" bestFit="1" customWidth="1"/>
    <col min="9216" max="9216" width="16" style="42" bestFit="1" customWidth="1"/>
    <col min="9217" max="9217" width="16.625" style="42" bestFit="1" customWidth="1"/>
    <col min="9218" max="9218" width="13.5" style="42" bestFit="1" customWidth="1"/>
    <col min="9219" max="9220" width="10.875" style="42" bestFit="1" customWidth="1"/>
    <col min="9221" max="9221" width="6.25" style="42" bestFit="1" customWidth="1"/>
    <col min="9222" max="9222" width="8.875" style="42" bestFit="1" customWidth="1"/>
    <col min="9223" max="9223" width="13.875" style="42" bestFit="1" customWidth="1"/>
    <col min="9224" max="9224" width="13.25" style="42" bestFit="1" customWidth="1"/>
    <col min="9225" max="9225" width="16" style="42" bestFit="1" customWidth="1"/>
    <col min="9226" max="9226" width="11.625" style="42" bestFit="1" customWidth="1"/>
    <col min="9227" max="9227" width="16.875" style="42" customWidth="1"/>
    <col min="9228" max="9228" width="13.25" style="42" customWidth="1"/>
    <col min="9229" max="9229" width="18.375" style="42" bestFit="1" customWidth="1"/>
    <col min="9230" max="9230" width="15" style="42" bestFit="1" customWidth="1"/>
    <col min="9231" max="9231" width="14.75" style="42" bestFit="1" customWidth="1"/>
    <col min="9232" max="9232" width="14.625" style="42" bestFit="1" customWidth="1"/>
    <col min="9233" max="9233" width="13.75" style="42" bestFit="1" customWidth="1"/>
    <col min="9234" max="9234" width="14.25" style="42" bestFit="1" customWidth="1"/>
    <col min="9235" max="9235" width="15.125" style="42" customWidth="1"/>
    <col min="9236" max="9236" width="20.5" style="42" bestFit="1" customWidth="1"/>
    <col min="9237" max="9237" width="27.875" style="42" bestFit="1" customWidth="1"/>
    <col min="9238" max="9238" width="6.875" style="42" bestFit="1" customWidth="1"/>
    <col min="9239" max="9239" width="5" style="42" bestFit="1" customWidth="1"/>
    <col min="9240" max="9240" width="8" style="42" bestFit="1" customWidth="1"/>
    <col min="9241" max="9241" width="11.875" style="42" bestFit="1" customWidth="1"/>
    <col min="9242" max="9470" width="9" style="42"/>
    <col min="9471" max="9471" width="3.875" style="42" bestFit="1" customWidth="1"/>
    <col min="9472" max="9472" width="16" style="42" bestFit="1" customWidth="1"/>
    <col min="9473" max="9473" width="16.625" style="42" bestFit="1" customWidth="1"/>
    <col min="9474" max="9474" width="13.5" style="42" bestFit="1" customWidth="1"/>
    <col min="9475" max="9476" width="10.875" style="42" bestFit="1" customWidth="1"/>
    <col min="9477" max="9477" width="6.25" style="42" bestFit="1" customWidth="1"/>
    <col min="9478" max="9478" width="8.875" style="42" bestFit="1" customWidth="1"/>
    <col min="9479" max="9479" width="13.875" style="42" bestFit="1" customWidth="1"/>
    <col min="9480" max="9480" width="13.25" style="42" bestFit="1" customWidth="1"/>
    <col min="9481" max="9481" width="16" style="42" bestFit="1" customWidth="1"/>
    <col min="9482" max="9482" width="11.625" style="42" bestFit="1" customWidth="1"/>
    <col min="9483" max="9483" width="16.875" style="42" customWidth="1"/>
    <col min="9484" max="9484" width="13.25" style="42" customWidth="1"/>
    <col min="9485" max="9485" width="18.375" style="42" bestFit="1" customWidth="1"/>
    <col min="9486" max="9486" width="15" style="42" bestFit="1" customWidth="1"/>
    <col min="9487" max="9487" width="14.75" style="42" bestFit="1" customWidth="1"/>
    <col min="9488" max="9488" width="14.625" style="42" bestFit="1" customWidth="1"/>
    <col min="9489" max="9489" width="13.75" style="42" bestFit="1" customWidth="1"/>
    <col min="9490" max="9490" width="14.25" style="42" bestFit="1" customWidth="1"/>
    <col min="9491" max="9491" width="15.125" style="42" customWidth="1"/>
    <col min="9492" max="9492" width="20.5" style="42" bestFit="1" customWidth="1"/>
    <col min="9493" max="9493" width="27.875" style="42" bestFit="1" customWidth="1"/>
    <col min="9494" max="9494" width="6.875" style="42" bestFit="1" customWidth="1"/>
    <col min="9495" max="9495" width="5" style="42" bestFit="1" customWidth="1"/>
    <col min="9496" max="9496" width="8" style="42" bestFit="1" customWidth="1"/>
    <col min="9497" max="9497" width="11.875" style="42" bestFit="1" customWidth="1"/>
    <col min="9498" max="9726" width="9" style="42"/>
    <col min="9727" max="9727" width="3.875" style="42" bestFit="1" customWidth="1"/>
    <col min="9728" max="9728" width="16" style="42" bestFit="1" customWidth="1"/>
    <col min="9729" max="9729" width="16.625" style="42" bestFit="1" customWidth="1"/>
    <col min="9730" max="9730" width="13.5" style="42" bestFit="1" customWidth="1"/>
    <col min="9731" max="9732" width="10.875" style="42" bestFit="1" customWidth="1"/>
    <col min="9733" max="9733" width="6.25" style="42" bestFit="1" customWidth="1"/>
    <col min="9734" max="9734" width="8.875" style="42" bestFit="1" customWidth="1"/>
    <col min="9735" max="9735" width="13.875" style="42" bestFit="1" customWidth="1"/>
    <col min="9736" max="9736" width="13.25" style="42" bestFit="1" customWidth="1"/>
    <col min="9737" max="9737" width="16" style="42" bestFit="1" customWidth="1"/>
    <col min="9738" max="9738" width="11.625" style="42" bestFit="1" customWidth="1"/>
    <col min="9739" max="9739" width="16.875" style="42" customWidth="1"/>
    <col min="9740" max="9740" width="13.25" style="42" customWidth="1"/>
    <col min="9741" max="9741" width="18.375" style="42" bestFit="1" customWidth="1"/>
    <col min="9742" max="9742" width="15" style="42" bestFit="1" customWidth="1"/>
    <col min="9743" max="9743" width="14.75" style="42" bestFit="1" customWidth="1"/>
    <col min="9744" max="9744" width="14.625" style="42" bestFit="1" customWidth="1"/>
    <col min="9745" max="9745" width="13.75" style="42" bestFit="1" customWidth="1"/>
    <col min="9746" max="9746" width="14.25" style="42" bestFit="1" customWidth="1"/>
    <col min="9747" max="9747" width="15.125" style="42" customWidth="1"/>
    <col min="9748" max="9748" width="20.5" style="42" bestFit="1" customWidth="1"/>
    <col min="9749" max="9749" width="27.875" style="42" bestFit="1" customWidth="1"/>
    <col min="9750" max="9750" width="6.875" style="42" bestFit="1" customWidth="1"/>
    <col min="9751" max="9751" width="5" style="42" bestFit="1" customWidth="1"/>
    <col min="9752" max="9752" width="8" style="42" bestFit="1" customWidth="1"/>
    <col min="9753" max="9753" width="11.875" style="42" bestFit="1" customWidth="1"/>
    <col min="9754" max="9982" width="9" style="42"/>
    <col min="9983" max="9983" width="3.875" style="42" bestFit="1" customWidth="1"/>
    <col min="9984" max="9984" width="16" style="42" bestFit="1" customWidth="1"/>
    <col min="9985" max="9985" width="16.625" style="42" bestFit="1" customWidth="1"/>
    <col min="9986" max="9986" width="13.5" style="42" bestFit="1" customWidth="1"/>
    <col min="9987" max="9988" width="10.875" style="42" bestFit="1" customWidth="1"/>
    <col min="9989" max="9989" width="6.25" style="42" bestFit="1" customWidth="1"/>
    <col min="9990" max="9990" width="8.875" style="42" bestFit="1" customWidth="1"/>
    <col min="9991" max="9991" width="13.875" style="42" bestFit="1" customWidth="1"/>
    <col min="9992" max="9992" width="13.25" style="42" bestFit="1" customWidth="1"/>
    <col min="9993" max="9993" width="16" style="42" bestFit="1" customWidth="1"/>
    <col min="9994" max="9994" width="11.625" style="42" bestFit="1" customWidth="1"/>
    <col min="9995" max="9995" width="16.875" style="42" customWidth="1"/>
    <col min="9996" max="9996" width="13.25" style="42" customWidth="1"/>
    <col min="9997" max="9997" width="18.375" style="42" bestFit="1" customWidth="1"/>
    <col min="9998" max="9998" width="15" style="42" bestFit="1" customWidth="1"/>
    <col min="9999" max="9999" width="14.75" style="42" bestFit="1" customWidth="1"/>
    <col min="10000" max="10000" width="14.625" style="42" bestFit="1" customWidth="1"/>
    <col min="10001" max="10001" width="13.75" style="42" bestFit="1" customWidth="1"/>
    <col min="10002" max="10002" width="14.25" style="42" bestFit="1" customWidth="1"/>
    <col min="10003" max="10003" width="15.125" style="42" customWidth="1"/>
    <col min="10004" max="10004" width="20.5" style="42" bestFit="1" customWidth="1"/>
    <col min="10005" max="10005" width="27.875" style="42" bestFit="1" customWidth="1"/>
    <col min="10006" max="10006" width="6.875" style="42" bestFit="1" customWidth="1"/>
    <col min="10007" max="10007" width="5" style="42" bestFit="1" customWidth="1"/>
    <col min="10008" max="10008" width="8" style="42" bestFit="1" customWidth="1"/>
    <col min="10009" max="10009" width="11.875" style="42" bestFit="1" customWidth="1"/>
    <col min="10010" max="10238" width="9" style="42"/>
    <col min="10239" max="10239" width="3.875" style="42" bestFit="1" customWidth="1"/>
    <col min="10240" max="10240" width="16" style="42" bestFit="1" customWidth="1"/>
    <col min="10241" max="10241" width="16.625" style="42" bestFit="1" customWidth="1"/>
    <col min="10242" max="10242" width="13.5" style="42" bestFit="1" customWidth="1"/>
    <col min="10243" max="10244" width="10.875" style="42" bestFit="1" customWidth="1"/>
    <col min="10245" max="10245" width="6.25" style="42" bestFit="1" customWidth="1"/>
    <col min="10246" max="10246" width="8.875" style="42" bestFit="1" customWidth="1"/>
    <col min="10247" max="10247" width="13.875" style="42" bestFit="1" customWidth="1"/>
    <col min="10248" max="10248" width="13.25" style="42" bestFit="1" customWidth="1"/>
    <col min="10249" max="10249" width="16" style="42" bestFit="1" customWidth="1"/>
    <col min="10250" max="10250" width="11.625" style="42" bestFit="1" customWidth="1"/>
    <col min="10251" max="10251" width="16.875" style="42" customWidth="1"/>
    <col min="10252" max="10252" width="13.25" style="42" customWidth="1"/>
    <col min="10253" max="10253" width="18.375" style="42" bestFit="1" customWidth="1"/>
    <col min="10254" max="10254" width="15" style="42" bestFit="1" customWidth="1"/>
    <col min="10255" max="10255" width="14.75" style="42" bestFit="1" customWidth="1"/>
    <col min="10256" max="10256" width="14.625" style="42" bestFit="1" customWidth="1"/>
    <col min="10257" max="10257" width="13.75" style="42" bestFit="1" customWidth="1"/>
    <col min="10258" max="10258" width="14.25" style="42" bestFit="1" customWidth="1"/>
    <col min="10259" max="10259" width="15.125" style="42" customWidth="1"/>
    <col min="10260" max="10260" width="20.5" style="42" bestFit="1" customWidth="1"/>
    <col min="10261" max="10261" width="27.875" style="42" bestFit="1" customWidth="1"/>
    <col min="10262" max="10262" width="6.875" style="42" bestFit="1" customWidth="1"/>
    <col min="10263" max="10263" width="5" style="42" bestFit="1" customWidth="1"/>
    <col min="10264" max="10264" width="8" style="42" bestFit="1" customWidth="1"/>
    <col min="10265" max="10265" width="11.875" style="42" bestFit="1" customWidth="1"/>
    <col min="10266" max="10494" width="9" style="42"/>
    <col min="10495" max="10495" width="3.875" style="42" bestFit="1" customWidth="1"/>
    <col min="10496" max="10496" width="16" style="42" bestFit="1" customWidth="1"/>
    <col min="10497" max="10497" width="16.625" style="42" bestFit="1" customWidth="1"/>
    <col min="10498" max="10498" width="13.5" style="42" bestFit="1" customWidth="1"/>
    <col min="10499" max="10500" width="10.875" style="42" bestFit="1" customWidth="1"/>
    <col min="10501" max="10501" width="6.25" style="42" bestFit="1" customWidth="1"/>
    <col min="10502" max="10502" width="8.875" style="42" bestFit="1" customWidth="1"/>
    <col min="10503" max="10503" width="13.875" style="42" bestFit="1" customWidth="1"/>
    <col min="10504" max="10504" width="13.25" style="42" bestFit="1" customWidth="1"/>
    <col min="10505" max="10505" width="16" style="42" bestFit="1" customWidth="1"/>
    <col min="10506" max="10506" width="11.625" style="42" bestFit="1" customWidth="1"/>
    <col min="10507" max="10507" width="16.875" style="42" customWidth="1"/>
    <col min="10508" max="10508" width="13.25" style="42" customWidth="1"/>
    <col min="10509" max="10509" width="18.375" style="42" bestFit="1" customWidth="1"/>
    <col min="10510" max="10510" width="15" style="42" bestFit="1" customWidth="1"/>
    <col min="10511" max="10511" width="14.75" style="42" bestFit="1" customWidth="1"/>
    <col min="10512" max="10512" width="14.625" style="42" bestFit="1" customWidth="1"/>
    <col min="10513" max="10513" width="13.75" style="42" bestFit="1" customWidth="1"/>
    <col min="10514" max="10514" width="14.25" style="42" bestFit="1" customWidth="1"/>
    <col min="10515" max="10515" width="15.125" style="42" customWidth="1"/>
    <col min="10516" max="10516" width="20.5" style="42" bestFit="1" customWidth="1"/>
    <col min="10517" max="10517" width="27.875" style="42" bestFit="1" customWidth="1"/>
    <col min="10518" max="10518" width="6.875" style="42" bestFit="1" customWidth="1"/>
    <col min="10519" max="10519" width="5" style="42" bestFit="1" customWidth="1"/>
    <col min="10520" max="10520" width="8" style="42" bestFit="1" customWidth="1"/>
    <col min="10521" max="10521" width="11.875" style="42" bestFit="1" customWidth="1"/>
    <col min="10522" max="10750" width="9" style="42"/>
    <col min="10751" max="10751" width="3.875" style="42" bestFit="1" customWidth="1"/>
    <col min="10752" max="10752" width="16" style="42" bestFit="1" customWidth="1"/>
    <col min="10753" max="10753" width="16.625" style="42" bestFit="1" customWidth="1"/>
    <col min="10754" max="10754" width="13.5" style="42" bestFit="1" customWidth="1"/>
    <col min="10755" max="10756" width="10.875" style="42" bestFit="1" customWidth="1"/>
    <col min="10757" max="10757" width="6.25" style="42" bestFit="1" customWidth="1"/>
    <col min="10758" max="10758" width="8.875" style="42" bestFit="1" customWidth="1"/>
    <col min="10759" max="10759" width="13.875" style="42" bestFit="1" customWidth="1"/>
    <col min="10760" max="10760" width="13.25" style="42" bestFit="1" customWidth="1"/>
    <col min="10761" max="10761" width="16" style="42" bestFit="1" customWidth="1"/>
    <col min="10762" max="10762" width="11.625" style="42" bestFit="1" customWidth="1"/>
    <col min="10763" max="10763" width="16.875" style="42" customWidth="1"/>
    <col min="10764" max="10764" width="13.25" style="42" customWidth="1"/>
    <col min="10765" max="10765" width="18.375" style="42" bestFit="1" customWidth="1"/>
    <col min="10766" max="10766" width="15" style="42" bestFit="1" customWidth="1"/>
    <col min="10767" max="10767" width="14.75" style="42" bestFit="1" customWidth="1"/>
    <col min="10768" max="10768" width="14.625" style="42" bestFit="1" customWidth="1"/>
    <col min="10769" max="10769" width="13.75" style="42" bestFit="1" customWidth="1"/>
    <col min="10770" max="10770" width="14.25" style="42" bestFit="1" customWidth="1"/>
    <col min="10771" max="10771" width="15.125" style="42" customWidth="1"/>
    <col min="10772" max="10772" width="20.5" style="42" bestFit="1" customWidth="1"/>
    <col min="10773" max="10773" width="27.875" style="42" bestFit="1" customWidth="1"/>
    <col min="10774" max="10774" width="6.875" style="42" bestFit="1" customWidth="1"/>
    <col min="10775" max="10775" width="5" style="42" bestFit="1" customWidth="1"/>
    <col min="10776" max="10776" width="8" style="42" bestFit="1" customWidth="1"/>
    <col min="10777" max="10777" width="11.875" style="42" bestFit="1" customWidth="1"/>
    <col min="10778" max="11006" width="9" style="42"/>
    <col min="11007" max="11007" width="3.875" style="42" bestFit="1" customWidth="1"/>
    <col min="11008" max="11008" width="16" style="42" bestFit="1" customWidth="1"/>
    <col min="11009" max="11009" width="16.625" style="42" bestFit="1" customWidth="1"/>
    <col min="11010" max="11010" width="13.5" style="42" bestFit="1" customWidth="1"/>
    <col min="11011" max="11012" width="10.875" style="42" bestFit="1" customWidth="1"/>
    <col min="11013" max="11013" width="6.25" style="42" bestFit="1" customWidth="1"/>
    <col min="11014" max="11014" width="8.875" style="42" bestFit="1" customWidth="1"/>
    <col min="11015" max="11015" width="13.875" style="42" bestFit="1" customWidth="1"/>
    <col min="11016" max="11016" width="13.25" style="42" bestFit="1" customWidth="1"/>
    <col min="11017" max="11017" width="16" style="42" bestFit="1" customWidth="1"/>
    <col min="11018" max="11018" width="11.625" style="42" bestFit="1" customWidth="1"/>
    <col min="11019" max="11019" width="16.875" style="42" customWidth="1"/>
    <col min="11020" max="11020" width="13.25" style="42" customWidth="1"/>
    <col min="11021" max="11021" width="18.375" style="42" bestFit="1" customWidth="1"/>
    <col min="11022" max="11022" width="15" style="42" bestFit="1" customWidth="1"/>
    <col min="11023" max="11023" width="14.75" style="42" bestFit="1" customWidth="1"/>
    <col min="11024" max="11024" width="14.625" style="42" bestFit="1" customWidth="1"/>
    <col min="11025" max="11025" width="13.75" style="42" bestFit="1" customWidth="1"/>
    <col min="11026" max="11026" width="14.25" style="42" bestFit="1" customWidth="1"/>
    <col min="11027" max="11027" width="15.125" style="42" customWidth="1"/>
    <col min="11028" max="11028" width="20.5" style="42" bestFit="1" customWidth="1"/>
    <col min="11029" max="11029" width="27.875" style="42" bestFit="1" customWidth="1"/>
    <col min="11030" max="11030" width="6.875" style="42" bestFit="1" customWidth="1"/>
    <col min="11031" max="11031" width="5" style="42" bestFit="1" customWidth="1"/>
    <col min="11032" max="11032" width="8" style="42" bestFit="1" customWidth="1"/>
    <col min="11033" max="11033" width="11.875" style="42" bestFit="1" customWidth="1"/>
    <col min="11034" max="11262" width="9" style="42"/>
    <col min="11263" max="11263" width="3.875" style="42" bestFit="1" customWidth="1"/>
    <col min="11264" max="11264" width="16" style="42" bestFit="1" customWidth="1"/>
    <col min="11265" max="11265" width="16.625" style="42" bestFit="1" customWidth="1"/>
    <col min="11266" max="11266" width="13.5" style="42" bestFit="1" customWidth="1"/>
    <col min="11267" max="11268" width="10.875" style="42" bestFit="1" customWidth="1"/>
    <col min="11269" max="11269" width="6.25" style="42" bestFit="1" customWidth="1"/>
    <col min="11270" max="11270" width="8.875" style="42" bestFit="1" customWidth="1"/>
    <col min="11271" max="11271" width="13.875" style="42" bestFit="1" customWidth="1"/>
    <col min="11272" max="11272" width="13.25" style="42" bestFit="1" customWidth="1"/>
    <col min="11273" max="11273" width="16" style="42" bestFit="1" customWidth="1"/>
    <col min="11274" max="11274" width="11.625" style="42" bestFit="1" customWidth="1"/>
    <col min="11275" max="11275" width="16.875" style="42" customWidth="1"/>
    <col min="11276" max="11276" width="13.25" style="42" customWidth="1"/>
    <col min="11277" max="11277" width="18.375" style="42" bestFit="1" customWidth="1"/>
    <col min="11278" max="11278" width="15" style="42" bestFit="1" customWidth="1"/>
    <col min="11279" max="11279" width="14.75" style="42" bestFit="1" customWidth="1"/>
    <col min="11280" max="11280" width="14.625" style="42" bestFit="1" customWidth="1"/>
    <col min="11281" max="11281" width="13.75" style="42" bestFit="1" customWidth="1"/>
    <col min="11282" max="11282" width="14.25" style="42" bestFit="1" customWidth="1"/>
    <col min="11283" max="11283" width="15.125" style="42" customWidth="1"/>
    <col min="11284" max="11284" width="20.5" style="42" bestFit="1" customWidth="1"/>
    <col min="11285" max="11285" width="27.875" style="42" bestFit="1" customWidth="1"/>
    <col min="11286" max="11286" width="6.875" style="42" bestFit="1" customWidth="1"/>
    <col min="11287" max="11287" width="5" style="42" bestFit="1" customWidth="1"/>
    <col min="11288" max="11288" width="8" style="42" bestFit="1" customWidth="1"/>
    <col min="11289" max="11289" width="11.875" style="42" bestFit="1" customWidth="1"/>
    <col min="11290" max="11518" width="9" style="42"/>
    <col min="11519" max="11519" width="3.875" style="42" bestFit="1" customWidth="1"/>
    <col min="11520" max="11520" width="16" style="42" bestFit="1" customWidth="1"/>
    <col min="11521" max="11521" width="16.625" style="42" bestFit="1" customWidth="1"/>
    <col min="11522" max="11522" width="13.5" style="42" bestFit="1" customWidth="1"/>
    <col min="11523" max="11524" width="10.875" style="42" bestFit="1" customWidth="1"/>
    <col min="11525" max="11525" width="6.25" style="42" bestFit="1" customWidth="1"/>
    <col min="11526" max="11526" width="8.875" style="42" bestFit="1" customWidth="1"/>
    <col min="11527" max="11527" width="13.875" style="42" bestFit="1" customWidth="1"/>
    <col min="11528" max="11528" width="13.25" style="42" bestFit="1" customWidth="1"/>
    <col min="11529" max="11529" width="16" style="42" bestFit="1" customWidth="1"/>
    <col min="11530" max="11530" width="11.625" style="42" bestFit="1" customWidth="1"/>
    <col min="11531" max="11531" width="16.875" style="42" customWidth="1"/>
    <col min="11532" max="11532" width="13.25" style="42" customWidth="1"/>
    <col min="11533" max="11533" width="18.375" style="42" bestFit="1" customWidth="1"/>
    <col min="11534" max="11534" width="15" style="42" bestFit="1" customWidth="1"/>
    <col min="11535" max="11535" width="14.75" style="42" bestFit="1" customWidth="1"/>
    <col min="11536" max="11536" width="14.625" style="42" bestFit="1" customWidth="1"/>
    <col min="11537" max="11537" width="13.75" style="42" bestFit="1" customWidth="1"/>
    <col min="11538" max="11538" width="14.25" style="42" bestFit="1" customWidth="1"/>
    <col min="11539" max="11539" width="15.125" style="42" customWidth="1"/>
    <col min="11540" max="11540" width="20.5" style="42" bestFit="1" customWidth="1"/>
    <col min="11541" max="11541" width="27.875" style="42" bestFit="1" customWidth="1"/>
    <col min="11542" max="11542" width="6.875" style="42" bestFit="1" customWidth="1"/>
    <col min="11543" max="11543" width="5" style="42" bestFit="1" customWidth="1"/>
    <col min="11544" max="11544" width="8" style="42" bestFit="1" customWidth="1"/>
    <col min="11545" max="11545" width="11.875" style="42" bestFit="1" customWidth="1"/>
    <col min="11546" max="11774" width="9" style="42"/>
    <col min="11775" max="11775" width="3.875" style="42" bestFit="1" customWidth="1"/>
    <col min="11776" max="11776" width="16" style="42" bestFit="1" customWidth="1"/>
    <col min="11777" max="11777" width="16.625" style="42" bestFit="1" customWidth="1"/>
    <col min="11778" max="11778" width="13.5" style="42" bestFit="1" customWidth="1"/>
    <col min="11779" max="11780" width="10.875" style="42" bestFit="1" customWidth="1"/>
    <col min="11781" max="11781" width="6.25" style="42" bestFit="1" customWidth="1"/>
    <col min="11782" max="11782" width="8.875" style="42" bestFit="1" customWidth="1"/>
    <col min="11783" max="11783" width="13.875" style="42" bestFit="1" customWidth="1"/>
    <col min="11784" max="11784" width="13.25" style="42" bestFit="1" customWidth="1"/>
    <col min="11785" max="11785" width="16" style="42" bestFit="1" customWidth="1"/>
    <col min="11786" max="11786" width="11.625" style="42" bestFit="1" customWidth="1"/>
    <col min="11787" max="11787" width="16.875" style="42" customWidth="1"/>
    <col min="11788" max="11788" width="13.25" style="42" customWidth="1"/>
    <col min="11789" max="11789" width="18.375" style="42" bestFit="1" customWidth="1"/>
    <col min="11790" max="11790" width="15" style="42" bestFit="1" customWidth="1"/>
    <col min="11791" max="11791" width="14.75" style="42" bestFit="1" customWidth="1"/>
    <col min="11792" max="11792" width="14.625" style="42" bestFit="1" customWidth="1"/>
    <col min="11793" max="11793" width="13.75" style="42" bestFit="1" customWidth="1"/>
    <col min="11794" max="11794" width="14.25" style="42" bestFit="1" customWidth="1"/>
    <col min="11795" max="11795" width="15.125" style="42" customWidth="1"/>
    <col min="11796" max="11796" width="20.5" style="42" bestFit="1" customWidth="1"/>
    <col min="11797" max="11797" width="27.875" style="42" bestFit="1" customWidth="1"/>
    <col min="11798" max="11798" width="6.875" style="42" bestFit="1" customWidth="1"/>
    <col min="11799" max="11799" width="5" style="42" bestFit="1" customWidth="1"/>
    <col min="11800" max="11800" width="8" style="42" bestFit="1" customWidth="1"/>
    <col min="11801" max="11801" width="11.875" style="42" bestFit="1" customWidth="1"/>
    <col min="11802" max="12030" width="9" style="42"/>
    <col min="12031" max="12031" width="3.875" style="42" bestFit="1" customWidth="1"/>
    <col min="12032" max="12032" width="16" style="42" bestFit="1" customWidth="1"/>
    <col min="12033" max="12033" width="16.625" style="42" bestFit="1" customWidth="1"/>
    <col min="12034" max="12034" width="13.5" style="42" bestFit="1" customWidth="1"/>
    <col min="12035" max="12036" width="10.875" style="42" bestFit="1" customWidth="1"/>
    <col min="12037" max="12037" width="6.25" style="42" bestFit="1" customWidth="1"/>
    <col min="12038" max="12038" width="8.875" style="42" bestFit="1" customWidth="1"/>
    <col min="12039" max="12039" width="13.875" style="42" bestFit="1" customWidth="1"/>
    <col min="12040" max="12040" width="13.25" style="42" bestFit="1" customWidth="1"/>
    <col min="12041" max="12041" width="16" style="42" bestFit="1" customWidth="1"/>
    <col min="12042" max="12042" width="11.625" style="42" bestFit="1" customWidth="1"/>
    <col min="12043" max="12043" width="16.875" style="42" customWidth="1"/>
    <col min="12044" max="12044" width="13.25" style="42" customWidth="1"/>
    <col min="12045" max="12045" width="18.375" style="42" bestFit="1" customWidth="1"/>
    <col min="12046" max="12046" width="15" style="42" bestFit="1" customWidth="1"/>
    <col min="12047" max="12047" width="14.75" style="42" bestFit="1" customWidth="1"/>
    <col min="12048" max="12048" width="14.625" style="42" bestFit="1" customWidth="1"/>
    <col min="12049" max="12049" width="13.75" style="42" bestFit="1" customWidth="1"/>
    <col min="12050" max="12050" width="14.25" style="42" bestFit="1" customWidth="1"/>
    <col min="12051" max="12051" width="15.125" style="42" customWidth="1"/>
    <col min="12052" max="12052" width="20.5" style="42" bestFit="1" customWidth="1"/>
    <col min="12053" max="12053" width="27.875" style="42" bestFit="1" customWidth="1"/>
    <col min="12054" max="12054" width="6.875" style="42" bestFit="1" customWidth="1"/>
    <col min="12055" max="12055" width="5" style="42" bestFit="1" customWidth="1"/>
    <col min="12056" max="12056" width="8" style="42" bestFit="1" customWidth="1"/>
    <col min="12057" max="12057" width="11.875" style="42" bestFit="1" customWidth="1"/>
    <col min="12058" max="12286" width="9" style="42"/>
    <col min="12287" max="12287" width="3.875" style="42" bestFit="1" customWidth="1"/>
    <col min="12288" max="12288" width="16" style="42" bestFit="1" customWidth="1"/>
    <col min="12289" max="12289" width="16.625" style="42" bestFit="1" customWidth="1"/>
    <col min="12290" max="12290" width="13.5" style="42" bestFit="1" customWidth="1"/>
    <col min="12291" max="12292" width="10.875" style="42" bestFit="1" customWidth="1"/>
    <col min="12293" max="12293" width="6.25" style="42" bestFit="1" customWidth="1"/>
    <col min="12294" max="12294" width="8.875" style="42" bestFit="1" customWidth="1"/>
    <col min="12295" max="12295" width="13.875" style="42" bestFit="1" customWidth="1"/>
    <col min="12296" max="12296" width="13.25" style="42" bestFit="1" customWidth="1"/>
    <col min="12297" max="12297" width="16" style="42" bestFit="1" customWidth="1"/>
    <col min="12298" max="12298" width="11.625" style="42" bestFit="1" customWidth="1"/>
    <col min="12299" max="12299" width="16.875" style="42" customWidth="1"/>
    <col min="12300" max="12300" width="13.25" style="42" customWidth="1"/>
    <col min="12301" max="12301" width="18.375" style="42" bestFit="1" customWidth="1"/>
    <col min="12302" max="12302" width="15" style="42" bestFit="1" customWidth="1"/>
    <col min="12303" max="12303" width="14.75" style="42" bestFit="1" customWidth="1"/>
    <col min="12304" max="12304" width="14.625" style="42" bestFit="1" customWidth="1"/>
    <col min="12305" max="12305" width="13.75" style="42" bestFit="1" customWidth="1"/>
    <col min="12306" max="12306" width="14.25" style="42" bestFit="1" customWidth="1"/>
    <col min="12307" max="12307" width="15.125" style="42" customWidth="1"/>
    <col min="12308" max="12308" width="20.5" style="42" bestFit="1" customWidth="1"/>
    <col min="12309" max="12309" width="27.875" style="42" bestFit="1" customWidth="1"/>
    <col min="12310" max="12310" width="6.875" style="42" bestFit="1" customWidth="1"/>
    <col min="12311" max="12311" width="5" style="42" bestFit="1" customWidth="1"/>
    <col min="12312" max="12312" width="8" style="42" bestFit="1" customWidth="1"/>
    <col min="12313" max="12313" width="11.875" style="42" bestFit="1" customWidth="1"/>
    <col min="12314" max="12542" width="9" style="42"/>
    <col min="12543" max="12543" width="3.875" style="42" bestFit="1" customWidth="1"/>
    <col min="12544" max="12544" width="16" style="42" bestFit="1" customWidth="1"/>
    <col min="12545" max="12545" width="16.625" style="42" bestFit="1" customWidth="1"/>
    <col min="12546" max="12546" width="13.5" style="42" bestFit="1" customWidth="1"/>
    <col min="12547" max="12548" width="10.875" style="42" bestFit="1" customWidth="1"/>
    <col min="12549" max="12549" width="6.25" style="42" bestFit="1" customWidth="1"/>
    <col min="12550" max="12550" width="8.875" style="42" bestFit="1" customWidth="1"/>
    <col min="12551" max="12551" width="13.875" style="42" bestFit="1" customWidth="1"/>
    <col min="12552" max="12552" width="13.25" style="42" bestFit="1" customWidth="1"/>
    <col min="12553" max="12553" width="16" style="42" bestFit="1" customWidth="1"/>
    <col min="12554" max="12554" width="11.625" style="42" bestFit="1" customWidth="1"/>
    <col min="12555" max="12555" width="16.875" style="42" customWidth="1"/>
    <col min="12556" max="12556" width="13.25" style="42" customWidth="1"/>
    <col min="12557" max="12557" width="18.375" style="42" bestFit="1" customWidth="1"/>
    <col min="12558" max="12558" width="15" style="42" bestFit="1" customWidth="1"/>
    <col min="12559" max="12559" width="14.75" style="42" bestFit="1" customWidth="1"/>
    <col min="12560" max="12560" width="14.625" style="42" bestFit="1" customWidth="1"/>
    <col min="12561" max="12561" width="13.75" style="42" bestFit="1" customWidth="1"/>
    <col min="12562" max="12562" width="14.25" style="42" bestFit="1" customWidth="1"/>
    <col min="12563" max="12563" width="15.125" style="42" customWidth="1"/>
    <col min="12564" max="12564" width="20.5" style="42" bestFit="1" customWidth="1"/>
    <col min="12565" max="12565" width="27.875" style="42" bestFit="1" customWidth="1"/>
    <col min="12566" max="12566" width="6.875" style="42" bestFit="1" customWidth="1"/>
    <col min="12567" max="12567" width="5" style="42" bestFit="1" customWidth="1"/>
    <col min="12568" max="12568" width="8" style="42" bestFit="1" customWidth="1"/>
    <col min="12569" max="12569" width="11.875" style="42" bestFit="1" customWidth="1"/>
    <col min="12570" max="12798" width="9" style="42"/>
    <col min="12799" max="12799" width="3.875" style="42" bestFit="1" customWidth="1"/>
    <col min="12800" max="12800" width="16" style="42" bestFit="1" customWidth="1"/>
    <col min="12801" max="12801" width="16.625" style="42" bestFit="1" customWidth="1"/>
    <col min="12802" max="12802" width="13.5" style="42" bestFit="1" customWidth="1"/>
    <col min="12803" max="12804" width="10.875" style="42" bestFit="1" customWidth="1"/>
    <col min="12805" max="12805" width="6.25" style="42" bestFit="1" customWidth="1"/>
    <col min="12806" max="12806" width="8.875" style="42" bestFit="1" customWidth="1"/>
    <col min="12807" max="12807" width="13.875" style="42" bestFit="1" customWidth="1"/>
    <col min="12808" max="12808" width="13.25" style="42" bestFit="1" customWidth="1"/>
    <col min="12809" max="12809" width="16" style="42" bestFit="1" customWidth="1"/>
    <col min="12810" max="12810" width="11.625" style="42" bestFit="1" customWidth="1"/>
    <col min="12811" max="12811" width="16.875" style="42" customWidth="1"/>
    <col min="12812" max="12812" width="13.25" style="42" customWidth="1"/>
    <col min="12813" max="12813" width="18.375" style="42" bestFit="1" customWidth="1"/>
    <col min="12814" max="12814" width="15" style="42" bestFit="1" customWidth="1"/>
    <col min="12815" max="12815" width="14.75" style="42" bestFit="1" customWidth="1"/>
    <col min="12816" max="12816" width="14.625" style="42" bestFit="1" customWidth="1"/>
    <col min="12817" max="12817" width="13.75" style="42" bestFit="1" customWidth="1"/>
    <col min="12818" max="12818" width="14.25" style="42" bestFit="1" customWidth="1"/>
    <col min="12819" max="12819" width="15.125" style="42" customWidth="1"/>
    <col min="12820" max="12820" width="20.5" style="42" bestFit="1" customWidth="1"/>
    <col min="12821" max="12821" width="27.875" style="42" bestFit="1" customWidth="1"/>
    <col min="12822" max="12822" width="6.875" style="42" bestFit="1" customWidth="1"/>
    <col min="12823" max="12823" width="5" style="42" bestFit="1" customWidth="1"/>
    <col min="12824" max="12824" width="8" style="42" bestFit="1" customWidth="1"/>
    <col min="12825" max="12825" width="11.875" style="42" bestFit="1" customWidth="1"/>
    <col min="12826" max="13054" width="9" style="42"/>
    <col min="13055" max="13055" width="3.875" style="42" bestFit="1" customWidth="1"/>
    <col min="13056" max="13056" width="16" style="42" bestFit="1" customWidth="1"/>
    <col min="13057" max="13057" width="16.625" style="42" bestFit="1" customWidth="1"/>
    <col min="13058" max="13058" width="13.5" style="42" bestFit="1" customWidth="1"/>
    <col min="13059" max="13060" width="10.875" style="42" bestFit="1" customWidth="1"/>
    <col min="13061" max="13061" width="6.25" style="42" bestFit="1" customWidth="1"/>
    <col min="13062" max="13062" width="8.875" style="42" bestFit="1" customWidth="1"/>
    <col min="13063" max="13063" width="13.875" style="42" bestFit="1" customWidth="1"/>
    <col min="13064" max="13064" width="13.25" style="42" bestFit="1" customWidth="1"/>
    <col min="13065" max="13065" width="16" style="42" bestFit="1" customWidth="1"/>
    <col min="13066" max="13066" width="11.625" style="42" bestFit="1" customWidth="1"/>
    <col min="13067" max="13067" width="16.875" style="42" customWidth="1"/>
    <col min="13068" max="13068" width="13.25" style="42" customWidth="1"/>
    <col min="13069" max="13069" width="18.375" style="42" bestFit="1" customWidth="1"/>
    <col min="13070" max="13070" width="15" style="42" bestFit="1" customWidth="1"/>
    <col min="13071" max="13071" width="14.75" style="42" bestFit="1" customWidth="1"/>
    <col min="13072" max="13072" width="14.625" style="42" bestFit="1" customWidth="1"/>
    <col min="13073" max="13073" width="13.75" style="42" bestFit="1" customWidth="1"/>
    <col min="13074" max="13074" width="14.25" style="42" bestFit="1" customWidth="1"/>
    <col min="13075" max="13075" width="15.125" style="42" customWidth="1"/>
    <col min="13076" max="13076" width="20.5" style="42" bestFit="1" customWidth="1"/>
    <col min="13077" max="13077" width="27.875" style="42" bestFit="1" customWidth="1"/>
    <col min="13078" max="13078" width="6.875" style="42" bestFit="1" customWidth="1"/>
    <col min="13079" max="13079" width="5" style="42" bestFit="1" customWidth="1"/>
    <col min="13080" max="13080" width="8" style="42" bestFit="1" customWidth="1"/>
    <col min="13081" max="13081" width="11.875" style="42" bestFit="1" customWidth="1"/>
    <col min="13082" max="13310" width="9" style="42"/>
    <col min="13311" max="13311" width="3.875" style="42" bestFit="1" customWidth="1"/>
    <col min="13312" max="13312" width="16" style="42" bestFit="1" customWidth="1"/>
    <col min="13313" max="13313" width="16.625" style="42" bestFit="1" customWidth="1"/>
    <col min="13314" max="13314" width="13.5" style="42" bestFit="1" customWidth="1"/>
    <col min="13315" max="13316" width="10.875" style="42" bestFit="1" customWidth="1"/>
    <col min="13317" max="13317" width="6.25" style="42" bestFit="1" customWidth="1"/>
    <col min="13318" max="13318" width="8.875" style="42" bestFit="1" customWidth="1"/>
    <col min="13319" max="13319" width="13.875" style="42" bestFit="1" customWidth="1"/>
    <col min="13320" max="13320" width="13.25" style="42" bestFit="1" customWidth="1"/>
    <col min="13321" max="13321" width="16" style="42" bestFit="1" customWidth="1"/>
    <col min="13322" max="13322" width="11.625" style="42" bestFit="1" customWidth="1"/>
    <col min="13323" max="13323" width="16.875" style="42" customWidth="1"/>
    <col min="13324" max="13324" width="13.25" style="42" customWidth="1"/>
    <col min="13325" max="13325" width="18.375" style="42" bestFit="1" customWidth="1"/>
    <col min="13326" max="13326" width="15" style="42" bestFit="1" customWidth="1"/>
    <col min="13327" max="13327" width="14.75" style="42" bestFit="1" customWidth="1"/>
    <col min="13328" max="13328" width="14.625" style="42" bestFit="1" customWidth="1"/>
    <col min="13329" max="13329" width="13.75" style="42" bestFit="1" customWidth="1"/>
    <col min="13330" max="13330" width="14.25" style="42" bestFit="1" customWidth="1"/>
    <col min="13331" max="13331" width="15.125" style="42" customWidth="1"/>
    <col min="13332" max="13332" width="20.5" style="42" bestFit="1" customWidth="1"/>
    <col min="13333" max="13333" width="27.875" style="42" bestFit="1" customWidth="1"/>
    <col min="13334" max="13334" width="6.875" style="42" bestFit="1" customWidth="1"/>
    <col min="13335" max="13335" width="5" style="42" bestFit="1" customWidth="1"/>
    <col min="13336" max="13336" width="8" style="42" bestFit="1" customWidth="1"/>
    <col min="13337" max="13337" width="11.875" style="42" bestFit="1" customWidth="1"/>
    <col min="13338" max="13566" width="9" style="42"/>
    <col min="13567" max="13567" width="3.875" style="42" bestFit="1" customWidth="1"/>
    <col min="13568" max="13568" width="16" style="42" bestFit="1" customWidth="1"/>
    <col min="13569" max="13569" width="16.625" style="42" bestFit="1" customWidth="1"/>
    <col min="13570" max="13570" width="13.5" style="42" bestFit="1" customWidth="1"/>
    <col min="13571" max="13572" width="10.875" style="42" bestFit="1" customWidth="1"/>
    <col min="13573" max="13573" width="6.25" style="42" bestFit="1" customWidth="1"/>
    <col min="13574" max="13574" width="8.875" style="42" bestFit="1" customWidth="1"/>
    <col min="13575" max="13575" width="13.875" style="42" bestFit="1" customWidth="1"/>
    <col min="13576" max="13576" width="13.25" style="42" bestFit="1" customWidth="1"/>
    <col min="13577" max="13577" width="16" style="42" bestFit="1" customWidth="1"/>
    <col min="13578" max="13578" width="11.625" style="42" bestFit="1" customWidth="1"/>
    <col min="13579" max="13579" width="16.875" style="42" customWidth="1"/>
    <col min="13580" max="13580" width="13.25" style="42" customWidth="1"/>
    <col min="13581" max="13581" width="18.375" style="42" bestFit="1" customWidth="1"/>
    <col min="13582" max="13582" width="15" style="42" bestFit="1" customWidth="1"/>
    <col min="13583" max="13583" width="14.75" style="42" bestFit="1" customWidth="1"/>
    <col min="13584" max="13584" width="14.625" style="42" bestFit="1" customWidth="1"/>
    <col min="13585" max="13585" width="13.75" style="42" bestFit="1" customWidth="1"/>
    <col min="13586" max="13586" width="14.25" style="42" bestFit="1" customWidth="1"/>
    <col min="13587" max="13587" width="15.125" style="42" customWidth="1"/>
    <col min="13588" max="13588" width="20.5" style="42" bestFit="1" customWidth="1"/>
    <col min="13589" max="13589" width="27.875" style="42" bestFit="1" customWidth="1"/>
    <col min="13590" max="13590" width="6.875" style="42" bestFit="1" customWidth="1"/>
    <col min="13591" max="13591" width="5" style="42" bestFit="1" customWidth="1"/>
    <col min="13592" max="13592" width="8" style="42" bestFit="1" customWidth="1"/>
    <col min="13593" max="13593" width="11.875" style="42" bestFit="1" customWidth="1"/>
    <col min="13594" max="13822" width="9" style="42"/>
    <col min="13823" max="13823" width="3.875" style="42" bestFit="1" customWidth="1"/>
    <col min="13824" max="13824" width="16" style="42" bestFit="1" customWidth="1"/>
    <col min="13825" max="13825" width="16.625" style="42" bestFit="1" customWidth="1"/>
    <col min="13826" max="13826" width="13.5" style="42" bestFit="1" customWidth="1"/>
    <col min="13827" max="13828" width="10.875" style="42" bestFit="1" customWidth="1"/>
    <col min="13829" max="13829" width="6.25" style="42" bestFit="1" customWidth="1"/>
    <col min="13830" max="13830" width="8.875" style="42" bestFit="1" customWidth="1"/>
    <col min="13831" max="13831" width="13.875" style="42" bestFit="1" customWidth="1"/>
    <col min="13832" max="13832" width="13.25" style="42" bestFit="1" customWidth="1"/>
    <col min="13833" max="13833" width="16" style="42" bestFit="1" customWidth="1"/>
    <col min="13834" max="13834" width="11.625" style="42" bestFit="1" customWidth="1"/>
    <col min="13835" max="13835" width="16.875" style="42" customWidth="1"/>
    <col min="13836" max="13836" width="13.25" style="42" customWidth="1"/>
    <col min="13837" max="13837" width="18.375" style="42" bestFit="1" customWidth="1"/>
    <col min="13838" max="13838" width="15" style="42" bestFit="1" customWidth="1"/>
    <col min="13839" max="13839" width="14.75" style="42" bestFit="1" customWidth="1"/>
    <col min="13840" max="13840" width="14.625" style="42" bestFit="1" customWidth="1"/>
    <col min="13841" max="13841" width="13.75" style="42" bestFit="1" customWidth="1"/>
    <col min="13842" max="13842" width="14.25" style="42" bestFit="1" customWidth="1"/>
    <col min="13843" max="13843" width="15.125" style="42" customWidth="1"/>
    <col min="13844" max="13844" width="20.5" style="42" bestFit="1" customWidth="1"/>
    <col min="13845" max="13845" width="27.875" style="42" bestFit="1" customWidth="1"/>
    <col min="13846" max="13846" width="6.875" style="42" bestFit="1" customWidth="1"/>
    <col min="13847" max="13847" width="5" style="42" bestFit="1" customWidth="1"/>
    <col min="13848" max="13848" width="8" style="42" bestFit="1" customWidth="1"/>
    <col min="13849" max="13849" width="11.875" style="42" bestFit="1" customWidth="1"/>
    <col min="13850" max="14078" width="9" style="42"/>
    <col min="14079" max="14079" width="3.875" style="42" bestFit="1" customWidth="1"/>
    <col min="14080" max="14080" width="16" style="42" bestFit="1" customWidth="1"/>
    <col min="14081" max="14081" width="16.625" style="42" bestFit="1" customWidth="1"/>
    <col min="14082" max="14082" width="13.5" style="42" bestFit="1" customWidth="1"/>
    <col min="14083" max="14084" width="10.875" style="42" bestFit="1" customWidth="1"/>
    <col min="14085" max="14085" width="6.25" style="42" bestFit="1" customWidth="1"/>
    <col min="14086" max="14086" width="8.875" style="42" bestFit="1" customWidth="1"/>
    <col min="14087" max="14087" width="13.875" style="42" bestFit="1" customWidth="1"/>
    <col min="14088" max="14088" width="13.25" style="42" bestFit="1" customWidth="1"/>
    <col min="14089" max="14089" width="16" style="42" bestFit="1" customWidth="1"/>
    <col min="14090" max="14090" width="11.625" style="42" bestFit="1" customWidth="1"/>
    <col min="14091" max="14091" width="16.875" style="42" customWidth="1"/>
    <col min="14092" max="14092" width="13.25" style="42" customWidth="1"/>
    <col min="14093" max="14093" width="18.375" style="42" bestFit="1" customWidth="1"/>
    <col min="14094" max="14094" width="15" style="42" bestFit="1" customWidth="1"/>
    <col min="14095" max="14095" width="14.75" style="42" bestFit="1" customWidth="1"/>
    <col min="14096" max="14096" width="14.625" style="42" bestFit="1" customWidth="1"/>
    <col min="14097" max="14097" width="13.75" style="42" bestFit="1" customWidth="1"/>
    <col min="14098" max="14098" width="14.25" style="42" bestFit="1" customWidth="1"/>
    <col min="14099" max="14099" width="15.125" style="42" customWidth="1"/>
    <col min="14100" max="14100" width="20.5" style="42" bestFit="1" customWidth="1"/>
    <col min="14101" max="14101" width="27.875" style="42" bestFit="1" customWidth="1"/>
    <col min="14102" max="14102" width="6.875" style="42" bestFit="1" customWidth="1"/>
    <col min="14103" max="14103" width="5" style="42" bestFit="1" customWidth="1"/>
    <col min="14104" max="14104" width="8" style="42" bestFit="1" customWidth="1"/>
    <col min="14105" max="14105" width="11.875" style="42" bestFit="1" customWidth="1"/>
    <col min="14106" max="14334" width="9" style="42"/>
    <col min="14335" max="14335" width="3.875" style="42" bestFit="1" customWidth="1"/>
    <col min="14336" max="14336" width="16" style="42" bestFit="1" customWidth="1"/>
    <col min="14337" max="14337" width="16.625" style="42" bestFit="1" customWidth="1"/>
    <col min="14338" max="14338" width="13.5" style="42" bestFit="1" customWidth="1"/>
    <col min="14339" max="14340" width="10.875" style="42" bestFit="1" customWidth="1"/>
    <col min="14341" max="14341" width="6.25" style="42" bestFit="1" customWidth="1"/>
    <col min="14342" max="14342" width="8.875" style="42" bestFit="1" customWidth="1"/>
    <col min="14343" max="14343" width="13.875" style="42" bestFit="1" customWidth="1"/>
    <col min="14344" max="14344" width="13.25" style="42" bestFit="1" customWidth="1"/>
    <col min="14345" max="14345" width="16" style="42" bestFit="1" customWidth="1"/>
    <col min="14346" max="14346" width="11.625" style="42" bestFit="1" customWidth="1"/>
    <col min="14347" max="14347" width="16.875" style="42" customWidth="1"/>
    <col min="14348" max="14348" width="13.25" style="42" customWidth="1"/>
    <col min="14349" max="14349" width="18.375" style="42" bestFit="1" customWidth="1"/>
    <col min="14350" max="14350" width="15" style="42" bestFit="1" customWidth="1"/>
    <col min="14351" max="14351" width="14.75" style="42" bestFit="1" customWidth="1"/>
    <col min="14352" max="14352" width="14.625" style="42" bestFit="1" customWidth="1"/>
    <col min="14353" max="14353" width="13.75" style="42" bestFit="1" customWidth="1"/>
    <col min="14354" max="14354" width="14.25" style="42" bestFit="1" customWidth="1"/>
    <col min="14355" max="14355" width="15.125" style="42" customWidth="1"/>
    <col min="14356" max="14356" width="20.5" style="42" bestFit="1" customWidth="1"/>
    <col min="14357" max="14357" width="27.875" style="42" bestFit="1" customWidth="1"/>
    <col min="14358" max="14358" width="6.875" style="42" bestFit="1" customWidth="1"/>
    <col min="14359" max="14359" width="5" style="42" bestFit="1" customWidth="1"/>
    <col min="14360" max="14360" width="8" style="42" bestFit="1" customWidth="1"/>
    <col min="14361" max="14361" width="11.875" style="42" bestFit="1" customWidth="1"/>
    <col min="14362" max="14590" width="9" style="42"/>
    <col min="14591" max="14591" width="3.875" style="42" bestFit="1" customWidth="1"/>
    <col min="14592" max="14592" width="16" style="42" bestFit="1" customWidth="1"/>
    <col min="14593" max="14593" width="16.625" style="42" bestFit="1" customWidth="1"/>
    <col min="14594" max="14594" width="13.5" style="42" bestFit="1" customWidth="1"/>
    <col min="14595" max="14596" width="10.875" style="42" bestFit="1" customWidth="1"/>
    <col min="14597" max="14597" width="6.25" style="42" bestFit="1" customWidth="1"/>
    <col min="14598" max="14598" width="8.875" style="42" bestFit="1" customWidth="1"/>
    <col min="14599" max="14599" width="13.875" style="42" bestFit="1" customWidth="1"/>
    <col min="14600" max="14600" width="13.25" style="42" bestFit="1" customWidth="1"/>
    <col min="14601" max="14601" width="16" style="42" bestFit="1" customWidth="1"/>
    <col min="14602" max="14602" width="11.625" style="42" bestFit="1" customWidth="1"/>
    <col min="14603" max="14603" width="16.875" style="42" customWidth="1"/>
    <col min="14604" max="14604" width="13.25" style="42" customWidth="1"/>
    <col min="14605" max="14605" width="18.375" style="42" bestFit="1" customWidth="1"/>
    <col min="14606" max="14606" width="15" style="42" bestFit="1" customWidth="1"/>
    <col min="14607" max="14607" width="14.75" style="42" bestFit="1" customWidth="1"/>
    <col min="14608" max="14608" width="14.625" style="42" bestFit="1" customWidth="1"/>
    <col min="14609" max="14609" width="13.75" style="42" bestFit="1" customWidth="1"/>
    <col min="14610" max="14610" width="14.25" style="42" bestFit="1" customWidth="1"/>
    <col min="14611" max="14611" width="15.125" style="42" customWidth="1"/>
    <col min="14612" max="14612" width="20.5" style="42" bestFit="1" customWidth="1"/>
    <col min="14613" max="14613" width="27.875" style="42" bestFit="1" customWidth="1"/>
    <col min="14614" max="14614" width="6.875" style="42" bestFit="1" customWidth="1"/>
    <col min="14615" max="14615" width="5" style="42" bestFit="1" customWidth="1"/>
    <col min="14616" max="14616" width="8" style="42" bestFit="1" customWidth="1"/>
    <col min="14617" max="14617" width="11.875" style="42" bestFit="1" customWidth="1"/>
    <col min="14618" max="14846" width="9" style="42"/>
    <col min="14847" max="14847" width="3.875" style="42" bestFit="1" customWidth="1"/>
    <col min="14848" max="14848" width="16" style="42" bestFit="1" customWidth="1"/>
    <col min="14849" max="14849" width="16.625" style="42" bestFit="1" customWidth="1"/>
    <col min="14850" max="14850" width="13.5" style="42" bestFit="1" customWidth="1"/>
    <col min="14851" max="14852" width="10.875" style="42" bestFit="1" customWidth="1"/>
    <col min="14853" max="14853" width="6.25" style="42" bestFit="1" customWidth="1"/>
    <col min="14854" max="14854" width="8.875" style="42" bestFit="1" customWidth="1"/>
    <col min="14855" max="14855" width="13.875" style="42" bestFit="1" customWidth="1"/>
    <col min="14856" max="14856" width="13.25" style="42" bestFit="1" customWidth="1"/>
    <col min="14857" max="14857" width="16" style="42" bestFit="1" customWidth="1"/>
    <col min="14858" max="14858" width="11.625" style="42" bestFit="1" customWidth="1"/>
    <col min="14859" max="14859" width="16.875" style="42" customWidth="1"/>
    <col min="14860" max="14860" width="13.25" style="42" customWidth="1"/>
    <col min="14861" max="14861" width="18.375" style="42" bestFit="1" customWidth="1"/>
    <col min="14862" max="14862" width="15" style="42" bestFit="1" customWidth="1"/>
    <col min="14863" max="14863" width="14.75" style="42" bestFit="1" customWidth="1"/>
    <col min="14864" max="14864" width="14.625" style="42" bestFit="1" customWidth="1"/>
    <col min="14865" max="14865" width="13.75" style="42" bestFit="1" customWidth="1"/>
    <col min="14866" max="14866" width="14.25" style="42" bestFit="1" customWidth="1"/>
    <col min="14867" max="14867" width="15.125" style="42" customWidth="1"/>
    <col min="14868" max="14868" width="20.5" style="42" bestFit="1" customWidth="1"/>
    <col min="14869" max="14869" width="27.875" style="42" bestFit="1" customWidth="1"/>
    <col min="14870" max="14870" width="6.875" style="42" bestFit="1" customWidth="1"/>
    <col min="14871" max="14871" width="5" style="42" bestFit="1" customWidth="1"/>
    <col min="14872" max="14872" width="8" style="42" bestFit="1" customWidth="1"/>
    <col min="14873" max="14873" width="11.875" style="42" bestFit="1" customWidth="1"/>
    <col min="14874" max="15102" width="9" style="42"/>
    <col min="15103" max="15103" width="3.875" style="42" bestFit="1" customWidth="1"/>
    <col min="15104" max="15104" width="16" style="42" bestFit="1" customWidth="1"/>
    <col min="15105" max="15105" width="16.625" style="42" bestFit="1" customWidth="1"/>
    <col min="15106" max="15106" width="13.5" style="42" bestFit="1" customWidth="1"/>
    <col min="15107" max="15108" width="10.875" style="42" bestFit="1" customWidth="1"/>
    <col min="15109" max="15109" width="6.25" style="42" bestFit="1" customWidth="1"/>
    <col min="15110" max="15110" width="8.875" style="42" bestFit="1" customWidth="1"/>
    <col min="15111" max="15111" width="13.875" style="42" bestFit="1" customWidth="1"/>
    <col min="15112" max="15112" width="13.25" style="42" bestFit="1" customWidth="1"/>
    <col min="15113" max="15113" width="16" style="42" bestFit="1" customWidth="1"/>
    <col min="15114" max="15114" width="11.625" style="42" bestFit="1" customWidth="1"/>
    <col min="15115" max="15115" width="16.875" style="42" customWidth="1"/>
    <col min="15116" max="15116" width="13.25" style="42" customWidth="1"/>
    <col min="15117" max="15117" width="18.375" style="42" bestFit="1" customWidth="1"/>
    <col min="15118" max="15118" width="15" style="42" bestFit="1" customWidth="1"/>
    <col min="15119" max="15119" width="14.75" style="42" bestFit="1" customWidth="1"/>
    <col min="15120" max="15120" width="14.625" style="42" bestFit="1" customWidth="1"/>
    <col min="15121" max="15121" width="13.75" style="42" bestFit="1" customWidth="1"/>
    <col min="15122" max="15122" width="14.25" style="42" bestFit="1" customWidth="1"/>
    <col min="15123" max="15123" width="15.125" style="42" customWidth="1"/>
    <col min="15124" max="15124" width="20.5" style="42" bestFit="1" customWidth="1"/>
    <col min="15125" max="15125" width="27.875" style="42" bestFit="1" customWidth="1"/>
    <col min="15126" max="15126" width="6.875" style="42" bestFit="1" customWidth="1"/>
    <col min="15127" max="15127" width="5" style="42" bestFit="1" customWidth="1"/>
    <col min="15128" max="15128" width="8" style="42" bestFit="1" customWidth="1"/>
    <col min="15129" max="15129" width="11.875" style="42" bestFit="1" customWidth="1"/>
    <col min="15130" max="15358" width="9" style="42"/>
    <col min="15359" max="15359" width="3.875" style="42" bestFit="1" customWidth="1"/>
    <col min="15360" max="15360" width="16" style="42" bestFit="1" customWidth="1"/>
    <col min="15361" max="15361" width="16.625" style="42" bestFit="1" customWidth="1"/>
    <col min="15362" max="15362" width="13.5" style="42" bestFit="1" customWidth="1"/>
    <col min="15363" max="15364" width="10.875" style="42" bestFit="1" customWidth="1"/>
    <col min="15365" max="15365" width="6.25" style="42" bestFit="1" customWidth="1"/>
    <col min="15366" max="15366" width="8.875" style="42" bestFit="1" customWidth="1"/>
    <col min="15367" max="15367" width="13.875" style="42" bestFit="1" customWidth="1"/>
    <col min="15368" max="15368" width="13.25" style="42" bestFit="1" customWidth="1"/>
    <col min="15369" max="15369" width="16" style="42" bestFit="1" customWidth="1"/>
    <col min="15370" max="15370" width="11.625" style="42" bestFit="1" customWidth="1"/>
    <col min="15371" max="15371" width="16.875" style="42" customWidth="1"/>
    <col min="15372" max="15372" width="13.25" style="42" customWidth="1"/>
    <col min="15373" max="15373" width="18.375" style="42" bestFit="1" customWidth="1"/>
    <col min="15374" max="15374" width="15" style="42" bestFit="1" customWidth="1"/>
    <col min="15375" max="15375" width="14.75" style="42" bestFit="1" customWidth="1"/>
    <col min="15376" max="15376" width="14.625" style="42" bestFit="1" customWidth="1"/>
    <col min="15377" max="15377" width="13.75" style="42" bestFit="1" customWidth="1"/>
    <col min="15378" max="15378" width="14.25" style="42" bestFit="1" customWidth="1"/>
    <col min="15379" max="15379" width="15.125" style="42" customWidth="1"/>
    <col min="15380" max="15380" width="20.5" style="42" bestFit="1" customWidth="1"/>
    <col min="15381" max="15381" width="27.875" style="42" bestFit="1" customWidth="1"/>
    <col min="15382" max="15382" width="6.875" style="42" bestFit="1" customWidth="1"/>
    <col min="15383" max="15383" width="5" style="42" bestFit="1" customWidth="1"/>
    <col min="15384" max="15384" width="8" style="42" bestFit="1" customWidth="1"/>
    <col min="15385" max="15385" width="11.875" style="42" bestFit="1" customWidth="1"/>
    <col min="15386" max="15614" width="9" style="42"/>
    <col min="15615" max="15615" width="3.875" style="42" bestFit="1" customWidth="1"/>
    <col min="15616" max="15616" width="16" style="42" bestFit="1" customWidth="1"/>
    <col min="15617" max="15617" width="16.625" style="42" bestFit="1" customWidth="1"/>
    <col min="15618" max="15618" width="13.5" style="42" bestFit="1" customWidth="1"/>
    <col min="15619" max="15620" width="10.875" style="42" bestFit="1" customWidth="1"/>
    <col min="15621" max="15621" width="6.25" style="42" bestFit="1" customWidth="1"/>
    <col min="15622" max="15622" width="8.875" style="42" bestFit="1" customWidth="1"/>
    <col min="15623" max="15623" width="13.875" style="42" bestFit="1" customWidth="1"/>
    <col min="15624" max="15624" width="13.25" style="42" bestFit="1" customWidth="1"/>
    <col min="15625" max="15625" width="16" style="42" bestFit="1" customWidth="1"/>
    <col min="15626" max="15626" width="11.625" style="42" bestFit="1" customWidth="1"/>
    <col min="15627" max="15627" width="16.875" style="42" customWidth="1"/>
    <col min="15628" max="15628" width="13.25" style="42" customWidth="1"/>
    <col min="15629" max="15629" width="18.375" style="42" bestFit="1" customWidth="1"/>
    <col min="15630" max="15630" width="15" style="42" bestFit="1" customWidth="1"/>
    <col min="15631" max="15631" width="14.75" style="42" bestFit="1" customWidth="1"/>
    <col min="15632" max="15632" width="14.625" style="42" bestFit="1" customWidth="1"/>
    <col min="15633" max="15633" width="13.75" style="42" bestFit="1" customWidth="1"/>
    <col min="15634" max="15634" width="14.25" style="42" bestFit="1" customWidth="1"/>
    <col min="15635" max="15635" width="15.125" style="42" customWidth="1"/>
    <col min="15636" max="15636" width="20.5" style="42" bestFit="1" customWidth="1"/>
    <col min="15637" max="15637" width="27.875" style="42" bestFit="1" customWidth="1"/>
    <col min="15638" max="15638" width="6.875" style="42" bestFit="1" customWidth="1"/>
    <col min="15639" max="15639" width="5" style="42" bestFit="1" customWidth="1"/>
    <col min="15640" max="15640" width="8" style="42" bestFit="1" customWidth="1"/>
    <col min="15641" max="15641" width="11.875" style="42" bestFit="1" customWidth="1"/>
    <col min="15642" max="15870" width="9" style="42"/>
    <col min="15871" max="15871" width="3.875" style="42" bestFit="1" customWidth="1"/>
    <col min="15872" max="15872" width="16" style="42" bestFit="1" customWidth="1"/>
    <col min="15873" max="15873" width="16.625" style="42" bestFit="1" customWidth="1"/>
    <col min="15874" max="15874" width="13.5" style="42" bestFit="1" customWidth="1"/>
    <col min="15875" max="15876" width="10.875" style="42" bestFit="1" customWidth="1"/>
    <col min="15877" max="15877" width="6.25" style="42" bestFit="1" customWidth="1"/>
    <col min="15878" max="15878" width="8.875" style="42" bestFit="1" customWidth="1"/>
    <col min="15879" max="15879" width="13.875" style="42" bestFit="1" customWidth="1"/>
    <col min="15880" max="15880" width="13.25" style="42" bestFit="1" customWidth="1"/>
    <col min="15881" max="15881" width="16" style="42" bestFit="1" customWidth="1"/>
    <col min="15882" max="15882" width="11.625" style="42" bestFit="1" customWidth="1"/>
    <col min="15883" max="15883" width="16.875" style="42" customWidth="1"/>
    <col min="15884" max="15884" width="13.25" style="42" customWidth="1"/>
    <col min="15885" max="15885" width="18.375" style="42" bestFit="1" customWidth="1"/>
    <col min="15886" max="15886" width="15" style="42" bestFit="1" customWidth="1"/>
    <col min="15887" max="15887" width="14.75" style="42" bestFit="1" customWidth="1"/>
    <col min="15888" max="15888" width="14.625" style="42" bestFit="1" customWidth="1"/>
    <col min="15889" max="15889" width="13.75" style="42" bestFit="1" customWidth="1"/>
    <col min="15890" max="15890" width="14.25" style="42" bestFit="1" customWidth="1"/>
    <col min="15891" max="15891" width="15.125" style="42" customWidth="1"/>
    <col min="15892" max="15892" width="20.5" style="42" bestFit="1" customWidth="1"/>
    <col min="15893" max="15893" width="27.875" style="42" bestFit="1" customWidth="1"/>
    <col min="15894" max="15894" width="6.875" style="42" bestFit="1" customWidth="1"/>
    <col min="15895" max="15895" width="5" style="42" bestFit="1" customWidth="1"/>
    <col min="15896" max="15896" width="8" style="42" bestFit="1" customWidth="1"/>
    <col min="15897" max="15897" width="11.875" style="42" bestFit="1" customWidth="1"/>
    <col min="15898" max="16126" width="9" style="42"/>
    <col min="16127" max="16127" width="3.875" style="42" bestFit="1" customWidth="1"/>
    <col min="16128" max="16128" width="16" style="42" bestFit="1" customWidth="1"/>
    <col min="16129" max="16129" width="16.625" style="42" bestFit="1" customWidth="1"/>
    <col min="16130" max="16130" width="13.5" style="42" bestFit="1" customWidth="1"/>
    <col min="16131" max="16132" width="10.875" style="42" bestFit="1" customWidth="1"/>
    <col min="16133" max="16133" width="6.25" style="42" bestFit="1" customWidth="1"/>
    <col min="16134" max="16134" width="8.875" style="42" bestFit="1" customWidth="1"/>
    <col min="16135" max="16135" width="13.875" style="42" bestFit="1" customWidth="1"/>
    <col min="16136" max="16136" width="13.25" style="42" bestFit="1" customWidth="1"/>
    <col min="16137" max="16137" width="16" style="42" bestFit="1" customWidth="1"/>
    <col min="16138" max="16138" width="11.625" style="42" bestFit="1" customWidth="1"/>
    <col min="16139" max="16139" width="16.875" style="42" customWidth="1"/>
    <col min="16140" max="16140" width="13.25" style="42" customWidth="1"/>
    <col min="16141" max="16141" width="18.375" style="42" bestFit="1" customWidth="1"/>
    <col min="16142" max="16142" width="15" style="42" bestFit="1" customWidth="1"/>
    <col min="16143" max="16143" width="14.75" style="42" bestFit="1" customWidth="1"/>
    <col min="16144" max="16144" width="14.625" style="42" bestFit="1" customWidth="1"/>
    <col min="16145" max="16145" width="13.75" style="42" bestFit="1" customWidth="1"/>
    <col min="16146" max="16146" width="14.25" style="42" bestFit="1" customWidth="1"/>
    <col min="16147" max="16147" width="15.125" style="42" customWidth="1"/>
    <col min="16148" max="16148" width="20.5" style="42" bestFit="1" customWidth="1"/>
    <col min="16149" max="16149" width="27.875" style="42" bestFit="1" customWidth="1"/>
    <col min="16150" max="16150" width="6.875" style="42" bestFit="1" customWidth="1"/>
    <col min="16151" max="16151" width="5" style="42" bestFit="1" customWidth="1"/>
    <col min="16152" max="16152" width="8" style="42" bestFit="1" customWidth="1"/>
    <col min="16153" max="16153" width="11.875" style="42" bestFit="1" customWidth="1"/>
    <col min="16154" max="16384" width="9" style="42"/>
  </cols>
  <sheetData>
    <row r="1" spans="1:67" ht="23.45" customHeight="1" x14ac:dyDescent="0.25">
      <c r="A1" s="184" t="s">
        <v>322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</row>
    <row r="2" spans="1:67" x14ac:dyDescent="0.25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</row>
    <row r="3" spans="1:67" s="43" customFormat="1" ht="18.75" x14ac:dyDescent="0.25">
      <c r="A3" s="153" t="str">
        <f>'1'!A3:CA3</f>
        <v>Субъект электроэнергетики: Обособленное подразделение "АтомЭнергоСбыт" Тверь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</row>
    <row r="4" spans="1:67" s="43" customFormat="1" ht="18.75" x14ac:dyDescent="0.3">
      <c r="A4" s="186" t="str">
        <f>'1'!A4:CA4</f>
        <v>ОГРН: 1027700050278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44"/>
      <c r="S4" s="44"/>
      <c r="T4" s="44"/>
      <c r="U4" s="44"/>
      <c r="V4" s="44"/>
      <c r="W4" s="44"/>
      <c r="X4" s="44"/>
      <c r="Y4" s="44"/>
      <c r="Z4" s="44"/>
      <c r="AA4" s="45"/>
      <c r="AB4" s="45"/>
      <c r="AC4" s="45"/>
      <c r="AD4" s="45"/>
      <c r="AE4" s="45"/>
      <c r="AF4" s="45"/>
      <c r="AG4" s="45"/>
      <c r="BO4" s="34"/>
    </row>
    <row r="5" spans="1:67" s="43" customFormat="1" ht="18.75" x14ac:dyDescent="0.3">
      <c r="A5" s="187" t="str">
        <f>'1'!A5:CA5</f>
        <v>Год раскрытия информации: 2025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44"/>
      <c r="S5" s="44"/>
      <c r="T5" s="44"/>
      <c r="U5" s="44"/>
      <c r="V5" s="44"/>
      <c r="W5" s="44"/>
      <c r="X5" s="44"/>
      <c r="Y5" s="44"/>
      <c r="Z5" s="44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</row>
    <row r="6" spans="1:67" ht="15" customHeight="1" x14ac:dyDescent="0.2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</row>
    <row r="7" spans="1:67" s="41" customFormat="1" ht="184.5" customHeight="1" x14ac:dyDescent="0.25">
      <c r="A7" s="47" t="s">
        <v>61</v>
      </c>
      <c r="B7" s="47" t="s">
        <v>65</v>
      </c>
      <c r="C7" s="47" t="s">
        <v>62</v>
      </c>
      <c r="D7" s="48" t="s">
        <v>323</v>
      </c>
      <c r="E7" s="48" t="s">
        <v>324</v>
      </c>
      <c r="F7" s="47" t="s">
        <v>325</v>
      </c>
      <c r="G7" s="49" t="s">
        <v>326</v>
      </c>
      <c r="H7" s="47" t="s">
        <v>327</v>
      </c>
      <c r="I7" s="47" t="s">
        <v>328</v>
      </c>
      <c r="J7" s="47" t="s">
        <v>329</v>
      </c>
      <c r="K7" s="47" t="s">
        <v>330</v>
      </c>
      <c r="L7" s="47" t="s">
        <v>331</v>
      </c>
      <c r="M7" s="50" t="s">
        <v>332</v>
      </c>
      <c r="N7" s="50" t="s">
        <v>333</v>
      </c>
      <c r="O7" s="50" t="s">
        <v>334</v>
      </c>
      <c r="P7" s="47" t="s">
        <v>335</v>
      </c>
      <c r="Q7" s="51" t="s">
        <v>336</v>
      </c>
    </row>
    <row r="8" spans="1:67" ht="18.75" customHeight="1" x14ac:dyDescent="0.25">
      <c r="A8" s="52">
        <v>1</v>
      </c>
      <c r="B8" s="52">
        <v>2</v>
      </c>
      <c r="C8" s="52">
        <v>3</v>
      </c>
      <c r="D8" s="52">
        <v>4</v>
      </c>
      <c r="E8" s="52">
        <v>5</v>
      </c>
      <c r="F8" s="52">
        <v>6</v>
      </c>
      <c r="G8" s="52">
        <v>7</v>
      </c>
      <c r="H8" s="52">
        <v>8</v>
      </c>
      <c r="I8" s="52">
        <v>9</v>
      </c>
      <c r="J8" s="52">
        <v>10</v>
      </c>
      <c r="K8" s="52">
        <v>11</v>
      </c>
      <c r="L8" s="52">
        <v>12</v>
      </c>
      <c r="M8" s="52">
        <v>13</v>
      </c>
      <c r="N8" s="52">
        <v>14</v>
      </c>
      <c r="O8" s="52">
        <v>15</v>
      </c>
      <c r="P8" s="52">
        <v>16</v>
      </c>
      <c r="Q8" s="52">
        <v>17</v>
      </c>
      <c r="R8" s="42"/>
      <c r="S8" s="42"/>
      <c r="T8" s="42"/>
      <c r="U8" s="42"/>
      <c r="V8" s="42"/>
      <c r="W8" s="42"/>
      <c r="X8" s="42"/>
      <c r="Y8" s="42"/>
    </row>
    <row r="9" spans="1:67" ht="31.5" x14ac:dyDescent="0.25">
      <c r="A9" s="77"/>
      <c r="B9" s="77" t="str">
        <f>'1'!B12</f>
        <v>ВСЕГО по инвестиционной программе, в том числе:</v>
      </c>
      <c r="C9" s="77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4"/>
    </row>
    <row r="10" spans="1:67" ht="31.5" x14ac:dyDescent="0.25">
      <c r="A10" s="87" t="str">
        <f>'1'!A13</f>
        <v>1</v>
      </c>
      <c r="B10" s="77" t="str">
        <f>'1'!B13</f>
        <v>Развитие и модернизация учета электрической энергии (мощности), всего, в том числе:</v>
      </c>
      <c r="C10" s="77" t="str">
        <f>'1'!C13</f>
        <v>Г</v>
      </c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102"/>
    </row>
    <row r="11" spans="1:67" ht="15.75" x14ac:dyDescent="0.25">
      <c r="A11" s="8" t="str">
        <f>'1'!A14</f>
        <v>1.1</v>
      </c>
      <c r="B11" s="78" t="str">
        <f>'1'!B14</f>
        <v>Установка приборов учета, всего</v>
      </c>
      <c r="C11" s="82" t="str">
        <f>'1'!C14</f>
        <v>Г</v>
      </c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102"/>
    </row>
    <row r="12" spans="1:67" ht="60" x14ac:dyDescent="0.25">
      <c r="A12" s="8" t="str">
        <f>'1'!A15</f>
        <v>1.2</v>
      </c>
      <c r="B12" s="78" t="str">
        <f>'1'!B15</f>
        <v>Включение приборов учета в систему сбора и передачи данных, всего</v>
      </c>
      <c r="C12" s="83" t="str">
        <f>'1'!C15</f>
        <v xml:space="preserve"> P_ТАЭС.12</v>
      </c>
      <c r="D12" s="103" t="s">
        <v>415</v>
      </c>
      <c r="E12" s="59" t="s">
        <v>411</v>
      </c>
      <c r="F12" s="59" t="s">
        <v>411</v>
      </c>
      <c r="G12" s="103" t="s">
        <v>408</v>
      </c>
      <c r="H12" s="59" t="s">
        <v>409</v>
      </c>
      <c r="I12" s="59" t="str">
        <f>$H12</f>
        <v>не требуется</v>
      </c>
      <c r="J12" s="59" t="str">
        <f t="shared" ref="J12:P12" si="0">$H12</f>
        <v>не требуется</v>
      </c>
      <c r="K12" s="59" t="str">
        <f t="shared" si="0"/>
        <v>не требуется</v>
      </c>
      <c r="L12" s="59" t="str">
        <f t="shared" si="0"/>
        <v>не требуется</v>
      </c>
      <c r="M12" s="59" t="str">
        <f t="shared" si="0"/>
        <v>не требуется</v>
      </c>
      <c r="N12" s="59" t="str">
        <f t="shared" si="0"/>
        <v>не требуется</v>
      </c>
      <c r="O12" s="59" t="str">
        <f t="shared" si="0"/>
        <v>не требуется</v>
      </c>
      <c r="P12" s="59" t="str">
        <f t="shared" si="0"/>
        <v>не требуется</v>
      </c>
      <c r="Q12" s="102" t="s">
        <v>410</v>
      </c>
    </row>
    <row r="13" spans="1:67" ht="15.75" x14ac:dyDescent="0.25">
      <c r="A13" s="87" t="str">
        <f>'1'!A16</f>
        <v>2</v>
      </c>
      <c r="B13" s="77" t="str">
        <f>'1'!B16</f>
        <v>Реконструкция, всего</v>
      </c>
      <c r="C13" s="77" t="str">
        <f>'1'!C16</f>
        <v>Г</v>
      </c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102"/>
    </row>
    <row r="14" spans="1:67" ht="31.5" x14ac:dyDescent="0.25">
      <c r="A14" s="87" t="str">
        <f>'1'!A17</f>
        <v>3</v>
      </c>
      <c r="B14" s="77" t="str">
        <f>'1'!B17</f>
        <v>Модернизация, техническое перевооружение, модификация, всего</v>
      </c>
      <c r="C14" s="77" t="str">
        <f>'1'!C17</f>
        <v>Г</v>
      </c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102"/>
    </row>
    <row r="15" spans="1:67" ht="31.5" x14ac:dyDescent="0.25">
      <c r="A15" s="87" t="str">
        <f>'1'!A18</f>
        <v>4</v>
      </c>
      <c r="B15" s="77" t="str">
        <f>'1'!B18</f>
        <v>Новое строительство, создание, покупка, всего, в том числе:</v>
      </c>
      <c r="C15" s="77" t="str">
        <f>'1'!C18</f>
        <v>Г</v>
      </c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102"/>
    </row>
    <row r="16" spans="1:67" ht="31.5" x14ac:dyDescent="0.25">
      <c r="A16" s="8" t="str">
        <f>'1'!A19</f>
        <v>4.1</v>
      </c>
      <c r="B16" s="78" t="str">
        <f>'1'!B19</f>
        <v>Новое строительство, покупка зданий (сооружений), всего, в том числе:</v>
      </c>
      <c r="C16" s="84" t="str">
        <f>'1'!C19</f>
        <v>Г</v>
      </c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102"/>
    </row>
    <row r="17" spans="1:17" ht="60" x14ac:dyDescent="0.25">
      <c r="A17" s="8" t="str">
        <f>'1'!A20</f>
        <v>4.1.1</v>
      </c>
      <c r="B17" s="79" t="str">
        <f>'1'!B20</f>
        <v>Приобрететние офисного здания в пгт Спирово</v>
      </c>
      <c r="C17" s="85" t="str">
        <f>'1'!C20</f>
        <v>P_ТАЭС.06</v>
      </c>
      <c r="D17" s="103" t="str">
        <f>$D$12</f>
        <v>Центральный федеральный округ</v>
      </c>
      <c r="E17" s="59" t="str">
        <f>E12</f>
        <v>Тверская область</v>
      </c>
      <c r="F17" s="59" t="s">
        <v>412</v>
      </c>
      <c r="G17" s="103" t="s">
        <v>408</v>
      </c>
      <c r="H17" s="59" t="s">
        <v>409</v>
      </c>
      <c r="I17" s="59" t="str">
        <f>$H$17</f>
        <v>не требуется</v>
      </c>
      <c r="J17" s="59" t="str">
        <f>$H$17</f>
        <v>не требуется</v>
      </c>
      <c r="K17" s="59" t="str">
        <f t="shared" ref="K17:P17" si="1">$H$17</f>
        <v>не требуется</v>
      </c>
      <c r="L17" s="59" t="str">
        <f t="shared" si="1"/>
        <v>не требуется</v>
      </c>
      <c r="M17" s="59" t="str">
        <f t="shared" si="1"/>
        <v>не требуется</v>
      </c>
      <c r="N17" s="59" t="str">
        <f t="shared" si="1"/>
        <v>не требуется</v>
      </c>
      <c r="O17" s="59" t="str">
        <f t="shared" si="1"/>
        <v>не требуется</v>
      </c>
      <c r="P17" s="59" t="str">
        <f t="shared" si="1"/>
        <v>не требуется</v>
      </c>
      <c r="Q17" s="102" t="s">
        <v>410</v>
      </c>
    </row>
    <row r="18" spans="1:17" ht="31.5" x14ac:dyDescent="0.25">
      <c r="A18" s="8" t="str">
        <f>'1'!A21</f>
        <v>4.2</v>
      </c>
      <c r="B18" s="78" t="str">
        <f>'1'!B21</f>
        <v>Новое строительство, покупка линий связи и телекоммуникационных систем, всего, в том числе:</v>
      </c>
      <c r="C18" s="82" t="str">
        <f>'1'!C21</f>
        <v>Г</v>
      </c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102"/>
    </row>
    <row r="19" spans="1:17" ht="31.5" x14ac:dyDescent="0.25">
      <c r="A19" s="8" t="str">
        <f>'1'!A22</f>
        <v>4.3</v>
      </c>
      <c r="B19" s="78" t="str">
        <f>'1'!B22</f>
        <v>Прочее новое строительство, создание, покупка объектов основных средств, всего, в том числе:</v>
      </c>
      <c r="C19" s="82" t="str">
        <f>'1'!C22</f>
        <v>Г</v>
      </c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102"/>
    </row>
    <row r="20" spans="1:17" ht="60" x14ac:dyDescent="0.25">
      <c r="A20" s="8" t="str">
        <f>'1'!A23</f>
        <v>4.3.1</v>
      </c>
      <c r="B20" s="79" t="str">
        <f>'1'!B23</f>
        <v>Автомобиль Lada Vesta</v>
      </c>
      <c r="C20" s="83" t="str">
        <f>'1'!C23</f>
        <v>P_ТАЭС.01</v>
      </c>
      <c r="D20" s="103" t="str">
        <f>$D$12</f>
        <v>Центральный федеральный округ</v>
      </c>
      <c r="E20" s="59" t="str">
        <f>$E$12</f>
        <v>Тверская область</v>
      </c>
      <c r="F20" s="59" t="str">
        <f>$E$12</f>
        <v>Тверская область</v>
      </c>
      <c r="G20" s="103" t="s">
        <v>408</v>
      </c>
      <c r="H20" s="59" t="s">
        <v>409</v>
      </c>
      <c r="I20" s="59" t="str">
        <f>$H20</f>
        <v>не требуется</v>
      </c>
      <c r="J20" s="59" t="str">
        <f>$H20</f>
        <v>не требуется</v>
      </c>
      <c r="K20" s="59" t="str">
        <f t="shared" ref="K20:P20" si="2">$H20</f>
        <v>не требуется</v>
      </c>
      <c r="L20" s="59" t="str">
        <f t="shared" si="2"/>
        <v>не требуется</v>
      </c>
      <c r="M20" s="59" t="str">
        <f t="shared" si="2"/>
        <v>не требуется</v>
      </c>
      <c r="N20" s="59" t="str">
        <f t="shared" si="2"/>
        <v>не требуется</v>
      </c>
      <c r="O20" s="59" t="str">
        <f t="shared" si="2"/>
        <v>не требуется</v>
      </c>
      <c r="P20" s="59" t="str">
        <f t="shared" si="2"/>
        <v>не требуется</v>
      </c>
      <c r="Q20" s="102" t="s">
        <v>410</v>
      </c>
    </row>
    <row r="21" spans="1:17" ht="60" x14ac:dyDescent="0.25">
      <c r="A21" s="8" t="str">
        <f>'1'!A24</f>
        <v>4.3.2</v>
      </c>
      <c r="B21" s="79" t="str">
        <f>'1'!B24</f>
        <v>Дизельный генератор АД-24 (в шумозащитном еврокожухе) на прицепе (2 шт.)</v>
      </c>
      <c r="C21" s="83" t="str">
        <f>'1'!C24</f>
        <v>P_ТАЭС.02</v>
      </c>
      <c r="D21" s="103" t="str">
        <f t="shared" ref="D21:D29" si="3">$D$12</f>
        <v>Центральный федеральный округ</v>
      </c>
      <c r="E21" s="59" t="str">
        <f t="shared" ref="E21:F29" si="4">$E$12</f>
        <v>Тверская область</v>
      </c>
      <c r="F21" s="59" t="str">
        <f t="shared" si="4"/>
        <v>Тверская область</v>
      </c>
      <c r="G21" s="103" t="s">
        <v>408</v>
      </c>
      <c r="H21" s="59" t="s">
        <v>409</v>
      </c>
      <c r="I21" s="59" t="str">
        <f t="shared" ref="I21:P29" si="5">$H21</f>
        <v>не требуется</v>
      </c>
      <c r="J21" s="59" t="str">
        <f t="shared" si="5"/>
        <v>не требуется</v>
      </c>
      <c r="K21" s="59" t="str">
        <f t="shared" si="5"/>
        <v>не требуется</v>
      </c>
      <c r="L21" s="59" t="str">
        <f t="shared" si="5"/>
        <v>не требуется</v>
      </c>
      <c r="M21" s="59" t="str">
        <f t="shared" si="5"/>
        <v>не требуется</v>
      </c>
      <c r="N21" s="59" t="str">
        <f t="shared" si="5"/>
        <v>не требуется</v>
      </c>
      <c r="O21" s="59" t="str">
        <f t="shared" si="5"/>
        <v>не требуется</v>
      </c>
      <c r="P21" s="59" t="str">
        <f t="shared" si="5"/>
        <v>не требуется</v>
      </c>
      <c r="Q21" s="102" t="s">
        <v>410</v>
      </c>
    </row>
    <row r="22" spans="1:17" ht="60" x14ac:dyDescent="0.25">
      <c r="A22" s="8" t="str">
        <f>'1'!A25</f>
        <v>4.3.3</v>
      </c>
      <c r="B22" s="79" t="str">
        <f>'1'!B25</f>
        <v>Генератор ZRD 12000TA 10 кВт</v>
      </c>
      <c r="C22" s="83" t="str">
        <f>'1'!C25</f>
        <v>P_ТАЭС.03</v>
      </c>
      <c r="D22" s="103" t="str">
        <f t="shared" si="3"/>
        <v>Центральный федеральный округ</v>
      </c>
      <c r="E22" s="59" t="str">
        <f t="shared" si="4"/>
        <v>Тверская область</v>
      </c>
      <c r="F22" s="59" t="str">
        <f t="shared" si="4"/>
        <v>Тверская область</v>
      </c>
      <c r="G22" s="103" t="s">
        <v>408</v>
      </c>
      <c r="H22" s="59" t="s">
        <v>409</v>
      </c>
      <c r="I22" s="59" t="str">
        <f t="shared" si="5"/>
        <v>не требуется</v>
      </c>
      <c r="J22" s="59" t="str">
        <f t="shared" si="5"/>
        <v>не требуется</v>
      </c>
      <c r="K22" s="59" t="str">
        <f t="shared" si="5"/>
        <v>не требуется</v>
      </c>
      <c r="L22" s="59" t="str">
        <f t="shared" si="5"/>
        <v>не требуется</v>
      </c>
      <c r="M22" s="59" t="str">
        <f t="shared" si="5"/>
        <v>не требуется</v>
      </c>
      <c r="N22" s="59" t="str">
        <f t="shared" si="5"/>
        <v>не требуется</v>
      </c>
      <c r="O22" s="59" t="str">
        <f t="shared" si="5"/>
        <v>не требуется</v>
      </c>
      <c r="P22" s="59" t="str">
        <f t="shared" si="5"/>
        <v>не требуется</v>
      </c>
      <c r="Q22" s="102" t="s">
        <v>410</v>
      </c>
    </row>
    <row r="23" spans="1:17" ht="60" x14ac:dyDescent="0.25">
      <c r="A23" s="8" t="str">
        <f>'1'!A26</f>
        <v>4.3.4</v>
      </c>
      <c r="B23" s="79" t="str">
        <f>'1'!B26</f>
        <v>MI 2892 Анализатор качества электрической энергии класса А (с клещами А1502 30/300/3000 А) с государственной поверкой (2 шт.)</v>
      </c>
      <c r="C23" s="83" t="str">
        <f>'1'!C26</f>
        <v>P_ТАЭС.04</v>
      </c>
      <c r="D23" s="103" t="str">
        <f t="shared" si="3"/>
        <v>Центральный федеральный округ</v>
      </c>
      <c r="E23" s="59" t="str">
        <f t="shared" si="4"/>
        <v>Тверская область</v>
      </c>
      <c r="F23" s="59" t="str">
        <f t="shared" si="4"/>
        <v>Тверская область</v>
      </c>
      <c r="G23" s="103" t="s">
        <v>408</v>
      </c>
      <c r="H23" s="59" t="s">
        <v>409</v>
      </c>
      <c r="I23" s="59" t="str">
        <f t="shared" si="5"/>
        <v>не требуется</v>
      </c>
      <c r="J23" s="59" t="str">
        <f t="shared" si="5"/>
        <v>не требуется</v>
      </c>
      <c r="K23" s="59" t="str">
        <f t="shared" si="5"/>
        <v>не требуется</v>
      </c>
      <c r="L23" s="59" t="str">
        <f t="shared" si="5"/>
        <v>не требуется</v>
      </c>
      <c r="M23" s="59" t="str">
        <f t="shared" si="5"/>
        <v>не требуется</v>
      </c>
      <c r="N23" s="59" t="str">
        <f t="shared" si="5"/>
        <v>не требуется</v>
      </c>
      <c r="O23" s="59" t="str">
        <f t="shared" si="5"/>
        <v>не требуется</v>
      </c>
      <c r="P23" s="59" t="str">
        <f t="shared" si="5"/>
        <v>не требуется</v>
      </c>
      <c r="Q23" s="102" t="s">
        <v>410</v>
      </c>
    </row>
    <row r="24" spans="1:17" ht="60" x14ac:dyDescent="0.25">
      <c r="A24" s="8" t="str">
        <f>'1'!A27</f>
        <v>4.3.5</v>
      </c>
      <c r="B24" s="79" t="str">
        <f>'1'!B27</f>
        <v>Ретометр - М2</v>
      </c>
      <c r="C24" s="83" t="str">
        <f>'1'!C27</f>
        <v>P_ТАЭС.05</v>
      </c>
      <c r="D24" s="103" t="str">
        <f t="shared" si="3"/>
        <v>Центральный федеральный округ</v>
      </c>
      <c r="E24" s="59" t="str">
        <f t="shared" si="4"/>
        <v>Тверская область</v>
      </c>
      <c r="F24" s="59" t="str">
        <f t="shared" si="4"/>
        <v>Тверская область</v>
      </c>
      <c r="G24" s="103" t="s">
        <v>408</v>
      </c>
      <c r="H24" s="59" t="s">
        <v>409</v>
      </c>
      <c r="I24" s="59" t="str">
        <f t="shared" si="5"/>
        <v>не требуется</v>
      </c>
      <c r="J24" s="59" t="str">
        <f t="shared" si="5"/>
        <v>не требуется</v>
      </c>
      <c r="K24" s="59" t="str">
        <f t="shared" si="5"/>
        <v>не требуется</v>
      </c>
      <c r="L24" s="59" t="str">
        <f t="shared" si="5"/>
        <v>не требуется</v>
      </c>
      <c r="M24" s="59" t="str">
        <f t="shared" si="5"/>
        <v>не требуется</v>
      </c>
      <c r="N24" s="59" t="str">
        <f t="shared" si="5"/>
        <v>не требуется</v>
      </c>
      <c r="O24" s="59" t="str">
        <f t="shared" si="5"/>
        <v>не требуется</v>
      </c>
      <c r="P24" s="59" t="str">
        <f t="shared" si="5"/>
        <v>не требуется</v>
      </c>
      <c r="Q24" s="102" t="s">
        <v>410</v>
      </c>
    </row>
    <row r="25" spans="1:17" ht="60" x14ac:dyDescent="0.25">
      <c r="A25" s="8" t="str">
        <f>'1'!A28</f>
        <v>4.3.6</v>
      </c>
      <c r="B25" s="79" t="str">
        <f>'1'!B28</f>
        <v>Автомобиль HAVAL DARGO (3 шт.)</v>
      </c>
      <c r="C25" s="83" t="str">
        <f>'1'!C28</f>
        <v>P_ТАЭС.07</v>
      </c>
      <c r="D25" s="103" t="str">
        <f t="shared" si="3"/>
        <v>Центральный федеральный округ</v>
      </c>
      <c r="E25" s="59" t="str">
        <f t="shared" si="4"/>
        <v>Тверская область</v>
      </c>
      <c r="F25" s="59" t="str">
        <f t="shared" si="4"/>
        <v>Тверская область</v>
      </c>
      <c r="G25" s="103" t="s">
        <v>408</v>
      </c>
      <c r="H25" s="59" t="s">
        <v>409</v>
      </c>
      <c r="I25" s="59" t="str">
        <f t="shared" si="5"/>
        <v>не требуется</v>
      </c>
      <c r="J25" s="59" t="str">
        <f t="shared" si="5"/>
        <v>не требуется</v>
      </c>
      <c r="K25" s="59" t="str">
        <f t="shared" si="5"/>
        <v>не требуется</v>
      </c>
      <c r="L25" s="59" t="str">
        <f t="shared" si="5"/>
        <v>не требуется</v>
      </c>
      <c r="M25" s="59" t="str">
        <f t="shared" si="5"/>
        <v>не требуется</v>
      </c>
      <c r="N25" s="59" t="str">
        <f t="shared" si="5"/>
        <v>не требуется</v>
      </c>
      <c r="O25" s="59" t="str">
        <f t="shared" si="5"/>
        <v>не требуется</v>
      </c>
      <c r="P25" s="59" t="str">
        <f t="shared" si="5"/>
        <v>не требуется</v>
      </c>
      <c r="Q25" s="102" t="s">
        <v>410</v>
      </c>
    </row>
    <row r="26" spans="1:17" ht="60" x14ac:dyDescent="0.25">
      <c r="A26" s="8" t="str">
        <f>'1'!A29</f>
        <v>4.3.7</v>
      </c>
      <c r="B26" s="79" t="str">
        <f>'1'!B29</f>
        <v>Автомобиль Geely Preface (5 шт.)</v>
      </c>
      <c r="C26" s="83" t="str">
        <f>'1'!C29</f>
        <v>P_ТАЭС.08</v>
      </c>
      <c r="D26" s="103" t="str">
        <f t="shared" si="3"/>
        <v>Центральный федеральный округ</v>
      </c>
      <c r="E26" s="59" t="str">
        <f t="shared" si="4"/>
        <v>Тверская область</v>
      </c>
      <c r="F26" s="59" t="str">
        <f t="shared" si="4"/>
        <v>Тверская область</v>
      </c>
      <c r="G26" s="103" t="s">
        <v>408</v>
      </c>
      <c r="H26" s="59" t="s">
        <v>409</v>
      </c>
      <c r="I26" s="59" t="str">
        <f t="shared" si="5"/>
        <v>не требуется</v>
      </c>
      <c r="J26" s="59" t="str">
        <f t="shared" si="5"/>
        <v>не требуется</v>
      </c>
      <c r="K26" s="59" t="str">
        <f t="shared" si="5"/>
        <v>не требуется</v>
      </c>
      <c r="L26" s="59" t="str">
        <f t="shared" si="5"/>
        <v>не требуется</v>
      </c>
      <c r="M26" s="59" t="str">
        <f t="shared" si="5"/>
        <v>не требуется</v>
      </c>
      <c r="N26" s="59" t="str">
        <f t="shared" si="5"/>
        <v>не требуется</v>
      </c>
      <c r="O26" s="59" t="str">
        <f t="shared" si="5"/>
        <v>не требуется</v>
      </c>
      <c r="P26" s="59" t="str">
        <f t="shared" si="5"/>
        <v>не требуется</v>
      </c>
      <c r="Q26" s="102" t="s">
        <v>410</v>
      </c>
    </row>
    <row r="27" spans="1:17" ht="60" x14ac:dyDescent="0.25">
      <c r="A27" s="8" t="str">
        <f>'1'!A30</f>
        <v>4.3.8</v>
      </c>
      <c r="B27" s="79" t="str">
        <f>'1'!B30</f>
        <v>Система видеонаблюдения Конаковский участок</v>
      </c>
      <c r="C27" s="83" t="str">
        <f>'1'!C30</f>
        <v>P_ТАЭС.09</v>
      </c>
      <c r="D27" s="103" t="str">
        <f t="shared" si="3"/>
        <v>Центральный федеральный округ</v>
      </c>
      <c r="E27" s="59" t="str">
        <f t="shared" si="4"/>
        <v>Тверская область</v>
      </c>
      <c r="F27" s="59" t="s">
        <v>413</v>
      </c>
      <c r="G27" s="103" t="s">
        <v>408</v>
      </c>
      <c r="H27" s="59" t="s">
        <v>409</v>
      </c>
      <c r="I27" s="59" t="str">
        <f t="shared" si="5"/>
        <v>не требуется</v>
      </c>
      <c r="J27" s="59" t="str">
        <f t="shared" si="5"/>
        <v>не требуется</v>
      </c>
      <c r="K27" s="59" t="str">
        <f t="shared" si="5"/>
        <v>не требуется</v>
      </c>
      <c r="L27" s="59" t="str">
        <f t="shared" si="5"/>
        <v>не требуется</v>
      </c>
      <c r="M27" s="59" t="str">
        <f t="shared" si="5"/>
        <v>не требуется</v>
      </c>
      <c r="N27" s="59" t="str">
        <f t="shared" si="5"/>
        <v>не требуется</v>
      </c>
      <c r="O27" s="59" t="str">
        <f t="shared" si="5"/>
        <v>не требуется</v>
      </c>
      <c r="P27" s="59" t="str">
        <f t="shared" si="5"/>
        <v>не требуется</v>
      </c>
      <c r="Q27" s="102" t="s">
        <v>410</v>
      </c>
    </row>
    <row r="28" spans="1:17" ht="60" x14ac:dyDescent="0.25">
      <c r="A28" s="8" t="str">
        <f>'1'!A31</f>
        <v>4.3.9</v>
      </c>
      <c r="B28" s="79" t="str">
        <f>'1'!B31</f>
        <v>Система видеонаблюдения Торжокский участок</v>
      </c>
      <c r="C28" s="85" t="str">
        <f>'1'!C31</f>
        <v>P_ТАЭС.10</v>
      </c>
      <c r="D28" s="103" t="str">
        <f t="shared" si="3"/>
        <v>Центральный федеральный округ</v>
      </c>
      <c r="E28" s="59" t="str">
        <f t="shared" si="4"/>
        <v>Тверская область</v>
      </c>
      <c r="F28" s="59" t="s">
        <v>414</v>
      </c>
      <c r="G28" s="103" t="s">
        <v>408</v>
      </c>
      <c r="H28" s="59" t="s">
        <v>409</v>
      </c>
      <c r="I28" s="59" t="str">
        <f t="shared" si="5"/>
        <v>не требуется</v>
      </c>
      <c r="J28" s="59" t="str">
        <f t="shared" si="5"/>
        <v>не требуется</v>
      </c>
      <c r="K28" s="59" t="str">
        <f t="shared" si="5"/>
        <v>не требуется</v>
      </c>
      <c r="L28" s="59" t="str">
        <f t="shared" si="5"/>
        <v>не требуется</v>
      </c>
      <c r="M28" s="59" t="str">
        <f t="shared" si="5"/>
        <v>не требуется</v>
      </c>
      <c r="N28" s="59" t="str">
        <f t="shared" si="5"/>
        <v>не требуется</v>
      </c>
      <c r="O28" s="59" t="str">
        <f t="shared" si="5"/>
        <v>не требуется</v>
      </c>
      <c r="P28" s="59" t="str">
        <f t="shared" si="5"/>
        <v>не требуется</v>
      </c>
      <c r="Q28" s="102" t="s">
        <v>410</v>
      </c>
    </row>
    <row r="29" spans="1:17" ht="60" x14ac:dyDescent="0.25">
      <c r="A29" s="8" t="str">
        <f>'1'!A32</f>
        <v>4.3.10</v>
      </c>
      <c r="B29" s="79" t="str">
        <f>'1'!B32</f>
        <v>Интерактивный терминал самообслуживания (3 шт.)</v>
      </c>
      <c r="C29" s="83" t="str">
        <f>'1'!C32</f>
        <v>P_ТАЭС.11</v>
      </c>
      <c r="D29" s="103" t="str">
        <f t="shared" si="3"/>
        <v>Центральный федеральный округ</v>
      </c>
      <c r="E29" s="59" t="str">
        <f t="shared" si="4"/>
        <v>Тверская область</v>
      </c>
      <c r="F29" s="59" t="str">
        <f t="shared" si="4"/>
        <v>Тверская область</v>
      </c>
      <c r="G29" s="103" t="s">
        <v>408</v>
      </c>
      <c r="H29" s="59" t="s">
        <v>409</v>
      </c>
      <c r="I29" s="59" t="str">
        <f t="shared" si="5"/>
        <v>не требуется</v>
      </c>
      <c r="J29" s="59" t="str">
        <f t="shared" si="5"/>
        <v>не требуется</v>
      </c>
      <c r="K29" s="59" t="str">
        <f t="shared" si="5"/>
        <v>не требуется</v>
      </c>
      <c r="L29" s="59" t="str">
        <f t="shared" si="5"/>
        <v>не требуется</v>
      </c>
      <c r="M29" s="59" t="str">
        <f t="shared" si="5"/>
        <v>не требуется</v>
      </c>
      <c r="N29" s="59" t="str">
        <f t="shared" si="5"/>
        <v>не требуется</v>
      </c>
      <c r="O29" s="59" t="str">
        <f t="shared" si="5"/>
        <v>не требуется</v>
      </c>
      <c r="P29" s="59" t="str">
        <f t="shared" si="5"/>
        <v>не требуется</v>
      </c>
      <c r="Q29" s="102" t="s">
        <v>410</v>
      </c>
    </row>
    <row r="30" spans="1:17" ht="31.5" x14ac:dyDescent="0.25">
      <c r="A30" s="8" t="str">
        <f>'1'!A33</f>
        <v>4.4</v>
      </c>
      <c r="B30" s="78" t="str">
        <f>'1'!B33</f>
        <v>Создание, приобретение прочих объектов нематериальных активов, всего, в том числе:</v>
      </c>
      <c r="C30" s="82" t="str">
        <f>'1'!C33</f>
        <v>Г</v>
      </c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102"/>
    </row>
    <row r="31" spans="1:17" ht="47.25" x14ac:dyDescent="0.25">
      <c r="A31" s="8" t="str">
        <f>'1'!A34</f>
        <v>4.4.1</v>
      </c>
      <c r="B31" s="78" t="str">
        <f>'1'!B34</f>
        <v>Создание программ для ЭВМ, приобретение исключительных прав на программы для ЭВМ, всего, в том числе:</v>
      </c>
      <c r="C31" s="82" t="str">
        <f>'1'!C34</f>
        <v>Г</v>
      </c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102"/>
    </row>
    <row r="32" spans="1:17" ht="60" x14ac:dyDescent="0.25">
      <c r="A32" s="8" t="str">
        <f>'1'!A35</f>
        <v>4.4.1.1</v>
      </c>
      <c r="B32" s="79" t="str">
        <f>'1'!B35</f>
        <v>Лицензия ЕОСДО (Единая отраслевая система документооборота)</v>
      </c>
      <c r="C32" s="83" t="str">
        <f>'1'!C35</f>
        <v>P_ТАЭС.13</v>
      </c>
      <c r="D32" s="103" t="str">
        <f t="shared" ref="D32" si="6">$D$12</f>
        <v>Центральный федеральный округ</v>
      </c>
      <c r="E32" s="59" t="str">
        <f t="shared" ref="E32:F32" si="7">$E$12</f>
        <v>Тверская область</v>
      </c>
      <c r="F32" s="59" t="str">
        <f t="shared" si="7"/>
        <v>Тверская область</v>
      </c>
      <c r="G32" s="103" t="s">
        <v>408</v>
      </c>
      <c r="H32" s="59" t="s">
        <v>409</v>
      </c>
      <c r="I32" s="59" t="str">
        <f>$H32</f>
        <v>не требуется</v>
      </c>
      <c r="J32" s="59" t="str">
        <f>$H32</f>
        <v>не требуется</v>
      </c>
      <c r="K32" s="59" t="str">
        <f t="shared" ref="K32:O32" si="8">$H32</f>
        <v>не требуется</v>
      </c>
      <c r="L32" s="59" t="str">
        <f t="shared" si="8"/>
        <v>не требуется</v>
      </c>
      <c r="M32" s="59" t="str">
        <f t="shared" si="8"/>
        <v>не требуется</v>
      </c>
      <c r="N32" s="59" t="str">
        <f t="shared" si="8"/>
        <v>не требуется</v>
      </c>
      <c r="O32" s="59" t="str">
        <f t="shared" si="8"/>
        <v>не требуется</v>
      </c>
      <c r="P32" s="59" t="str">
        <f>$H32</f>
        <v>не требуется</v>
      </c>
      <c r="Q32" s="102" t="s">
        <v>407</v>
      </c>
    </row>
    <row r="33" spans="1:17" ht="31.5" x14ac:dyDescent="0.25">
      <c r="A33" s="87" t="str">
        <f>'1'!A36</f>
        <v>5</v>
      </c>
      <c r="B33" s="77" t="str">
        <f>'1'!B36</f>
        <v>Прочие инвестиционные проекты, всего, в том числе:</v>
      </c>
      <c r="C33" s="77" t="str">
        <f>'1'!C36</f>
        <v>Г</v>
      </c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102"/>
    </row>
    <row r="34" spans="1:17" customFormat="1" ht="15.75" x14ac:dyDescent="0.25"/>
    <row r="35" spans="1:17" customFormat="1" ht="15.75" x14ac:dyDescent="0.25"/>
    <row r="36" spans="1:17" customFormat="1" ht="15.75" x14ac:dyDescent="0.25"/>
    <row r="37" spans="1:17" customFormat="1" ht="15.75" x14ac:dyDescent="0.25"/>
    <row r="38" spans="1:17" customFormat="1" ht="15.75" x14ac:dyDescent="0.25"/>
    <row r="39" spans="1:17" customFormat="1" ht="15.75" x14ac:dyDescent="0.25"/>
    <row r="40" spans="1:17" customFormat="1" ht="15.75" x14ac:dyDescent="0.25"/>
    <row r="41" spans="1:17" customFormat="1" ht="15.75" x14ac:dyDescent="0.25"/>
    <row r="42" spans="1:17" customFormat="1" ht="15.75" x14ac:dyDescent="0.25"/>
    <row r="43" spans="1:17" x14ac:dyDescent="0.25">
      <c r="A43" s="101"/>
      <c r="B43" s="99"/>
      <c r="C43" s="99"/>
    </row>
    <row r="44" spans="1:17" x14ac:dyDescent="0.25">
      <c r="A44" s="101"/>
      <c r="B44" s="99"/>
      <c r="C44" s="99"/>
    </row>
    <row r="45" spans="1:17" x14ac:dyDescent="0.25">
      <c r="A45" s="101"/>
      <c r="B45" s="99"/>
      <c r="C45" s="99"/>
    </row>
    <row r="46" spans="1:17" x14ac:dyDescent="0.25">
      <c r="A46" s="101"/>
      <c r="B46" s="99"/>
      <c r="C46" s="99"/>
    </row>
    <row r="47" spans="1:17" x14ac:dyDescent="0.25">
      <c r="A47" s="101"/>
      <c r="B47" s="99"/>
      <c r="C47" s="99"/>
    </row>
    <row r="48" spans="1:17" x14ac:dyDescent="0.25">
      <c r="A48" s="101"/>
      <c r="B48" s="99"/>
      <c r="C48" s="99"/>
    </row>
    <row r="49" spans="1:3" x14ac:dyDescent="0.25">
      <c r="A49" s="101"/>
      <c r="B49" s="99"/>
      <c r="C49" s="99"/>
    </row>
    <row r="50" spans="1:3" x14ac:dyDescent="0.25">
      <c r="A50" s="101"/>
      <c r="B50" s="99"/>
      <c r="C50" s="99"/>
    </row>
    <row r="51" spans="1:3" x14ac:dyDescent="0.25">
      <c r="A51" s="101"/>
      <c r="B51" s="99"/>
      <c r="C51" s="99"/>
    </row>
    <row r="52" spans="1:3" x14ac:dyDescent="0.25">
      <c r="A52" s="101"/>
      <c r="B52" s="99"/>
      <c r="C52" s="99"/>
    </row>
    <row r="53" spans="1:3" x14ac:dyDescent="0.25">
      <c r="A53" s="101"/>
      <c r="B53" s="99"/>
      <c r="C53" s="99"/>
    </row>
    <row r="54" spans="1:3" x14ac:dyDescent="0.25">
      <c r="A54" s="101"/>
      <c r="B54" s="99"/>
      <c r="C54" s="99"/>
    </row>
    <row r="55" spans="1:3" x14ac:dyDescent="0.25">
      <c r="A55" s="101"/>
      <c r="B55" s="99"/>
      <c r="C55" s="99"/>
    </row>
    <row r="56" spans="1:3" x14ac:dyDescent="0.25">
      <c r="A56" s="101"/>
      <c r="B56" s="99"/>
      <c r="C56" s="99"/>
    </row>
    <row r="57" spans="1:3" x14ac:dyDescent="0.25">
      <c r="A57" s="101"/>
      <c r="B57" s="99"/>
      <c r="C57" s="99"/>
    </row>
    <row r="58" spans="1:3" x14ac:dyDescent="0.25">
      <c r="A58" s="101"/>
      <c r="B58" s="99"/>
      <c r="C58" s="99"/>
    </row>
    <row r="59" spans="1:3" x14ac:dyDescent="0.25">
      <c r="A59" s="101"/>
      <c r="B59" s="99"/>
      <c r="C59" s="99"/>
    </row>
    <row r="60" spans="1:3" x14ac:dyDescent="0.25">
      <c r="A60" s="101"/>
      <c r="B60" s="99"/>
      <c r="C60" s="99"/>
    </row>
    <row r="61" spans="1:3" x14ac:dyDescent="0.25">
      <c r="A61" s="101"/>
      <c r="B61" s="99"/>
      <c r="C61" s="99"/>
    </row>
    <row r="62" spans="1:3" x14ac:dyDescent="0.25">
      <c r="A62" s="101"/>
      <c r="B62" s="99"/>
      <c r="C62" s="99"/>
    </row>
    <row r="63" spans="1:3" x14ac:dyDescent="0.25">
      <c r="A63" s="101"/>
      <c r="B63" s="99"/>
      <c r="C63" s="99"/>
    </row>
    <row r="64" spans="1:3" x14ac:dyDescent="0.25">
      <c r="A64" s="101"/>
      <c r="B64" s="99"/>
      <c r="C64" s="99"/>
    </row>
    <row r="65" spans="1:3" x14ac:dyDescent="0.25">
      <c r="A65" s="101"/>
      <c r="B65" s="99"/>
      <c r="C65" s="99"/>
    </row>
    <row r="66" spans="1:3" x14ac:dyDescent="0.25">
      <c r="A66" s="101"/>
      <c r="B66" s="99"/>
      <c r="C66" s="99"/>
    </row>
    <row r="67" spans="1:3" x14ac:dyDescent="0.25">
      <c r="A67" s="101"/>
      <c r="B67" s="99"/>
      <c r="C67" s="99"/>
    </row>
    <row r="68" spans="1:3" x14ac:dyDescent="0.25">
      <c r="A68" s="101"/>
      <c r="B68" s="99"/>
      <c r="C68" s="99"/>
    </row>
    <row r="69" spans="1:3" x14ac:dyDescent="0.25">
      <c r="A69" s="101"/>
      <c r="B69" s="99"/>
      <c r="C69" s="99"/>
    </row>
    <row r="70" spans="1:3" x14ac:dyDescent="0.25">
      <c r="A70" s="101"/>
      <c r="B70" s="99"/>
      <c r="C70" s="99"/>
    </row>
    <row r="71" spans="1:3" x14ac:dyDescent="0.25">
      <c r="A71" s="101"/>
      <c r="B71" s="99"/>
      <c r="C71" s="99"/>
    </row>
    <row r="72" spans="1:3" x14ac:dyDescent="0.25">
      <c r="A72" s="101"/>
      <c r="B72" s="99"/>
      <c r="C72" s="99"/>
    </row>
    <row r="73" spans="1:3" x14ac:dyDescent="0.25">
      <c r="A73" s="101"/>
      <c r="B73" s="99"/>
      <c r="C73" s="99"/>
    </row>
    <row r="74" spans="1:3" x14ac:dyDescent="0.25">
      <c r="A74" s="101"/>
      <c r="B74" s="99"/>
      <c r="C74" s="99"/>
    </row>
    <row r="75" spans="1:3" x14ac:dyDescent="0.25">
      <c r="A75" s="101"/>
      <c r="B75" s="99"/>
      <c r="C75" s="99"/>
    </row>
    <row r="76" spans="1:3" x14ac:dyDescent="0.25">
      <c r="A76" s="101"/>
      <c r="B76" s="99"/>
      <c r="C76" s="99"/>
    </row>
    <row r="77" spans="1:3" x14ac:dyDescent="0.25">
      <c r="A77" s="101"/>
      <c r="B77" s="99"/>
      <c r="C77" s="99"/>
    </row>
    <row r="78" spans="1:3" x14ac:dyDescent="0.25">
      <c r="A78" s="101"/>
      <c r="B78" s="99"/>
      <c r="C78" s="99"/>
    </row>
  </sheetData>
  <mergeCells count="6">
    <mergeCell ref="A6:Q6"/>
    <mergeCell ref="A1:Q1"/>
    <mergeCell ref="A2:Q2"/>
    <mergeCell ref="A3:Q3"/>
    <mergeCell ref="A4:Q4"/>
    <mergeCell ref="A5:Q5"/>
  </mergeCells>
  <pageMargins left="0.70866141732283472" right="0.70866141732283472" top="0.74803149606299213" bottom="0.74803149606299213" header="0.31496062992125984" footer="0.31496062992125984"/>
  <pageSetup paperSize="9" scale="3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4" tint="0.39997558519241921"/>
  </sheetPr>
  <dimension ref="A1:X35"/>
  <sheetViews>
    <sheetView view="pageBreakPreview" zoomScale="40" zoomScaleNormal="100" zoomScaleSheetLayoutView="40" workbookViewId="0">
      <pane xSplit="3" ySplit="10" topLeftCell="H23" activePane="bottomRight" state="frozen"/>
      <selection pane="topRight" activeCell="D1" sqref="D1"/>
      <selection pane="bottomLeft" activeCell="A11" sqref="A11"/>
      <selection pane="bottomRight" activeCell="X14" sqref="X14"/>
    </sheetView>
  </sheetViews>
  <sheetFormatPr defaultColWidth="8" defaultRowHeight="15" x14ac:dyDescent="0.25"/>
  <cols>
    <col min="1" max="1" width="14.75" style="42" customWidth="1"/>
    <col min="2" max="2" width="54.125" style="41" customWidth="1"/>
    <col min="3" max="3" width="15.5" style="41" customWidth="1"/>
    <col min="4" max="4" width="17.5" style="63" customWidth="1"/>
    <col min="5" max="5" width="22.125" style="63" customWidth="1"/>
    <col min="6" max="6" width="20.25" style="63" customWidth="1"/>
    <col min="7" max="7" width="13.5" style="63" customWidth="1"/>
    <col min="8" max="8" width="15.625" style="41" customWidth="1"/>
    <col min="9" max="9" width="16.75" style="41" customWidth="1"/>
    <col min="10" max="10" width="29.875" style="41" customWidth="1"/>
    <col min="11" max="11" width="27.25" style="41" customWidth="1"/>
    <col min="12" max="12" width="23" style="41" customWidth="1"/>
    <col min="13" max="13" width="15.125" style="41" customWidth="1"/>
    <col min="14" max="14" width="19.125" style="41" customWidth="1"/>
    <col min="15" max="15" width="15.125" style="41" customWidth="1"/>
    <col min="16" max="17" width="14.25" style="41" customWidth="1"/>
    <col min="18" max="18" width="18.5" style="41" customWidth="1"/>
    <col min="19" max="19" width="15.875" style="41" customWidth="1"/>
    <col min="20" max="20" width="27.5" style="41" customWidth="1"/>
    <col min="21" max="21" width="13.125" style="41" customWidth="1"/>
    <col min="22" max="22" width="11.125" style="41" customWidth="1"/>
    <col min="23" max="23" width="11.875" style="41" customWidth="1"/>
    <col min="24" max="24" width="13.375" style="40" customWidth="1"/>
    <col min="25" max="16384" width="8" style="42"/>
  </cols>
  <sheetData>
    <row r="1" spans="1:24" ht="31.15" customHeight="1" x14ac:dyDescent="0.25">
      <c r="A1" s="204" t="s">
        <v>337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</row>
    <row r="2" spans="1:24" x14ac:dyDescent="0.25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</row>
    <row r="3" spans="1:24" s="43" customFormat="1" ht="18.75" x14ac:dyDescent="0.25">
      <c r="A3" s="153" t="str">
        <f>'1'!A3:CA3</f>
        <v>Субъект электроэнергетики: Обособленное подразделение "АтомЭнергоСбыт" Тверь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</row>
    <row r="4" spans="1:24" s="43" customFormat="1" ht="18.75" x14ac:dyDescent="0.3">
      <c r="A4" s="205" t="str">
        <f>'1'!A4:CA4</f>
        <v>ОГРН: 1027700050278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</row>
    <row r="5" spans="1:24" s="43" customFormat="1" ht="18.75" x14ac:dyDescent="0.3">
      <c r="A5" s="206" t="str">
        <f>'1'!A5:CA5</f>
        <v>Год раскрытия информации: 2025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</row>
    <row r="6" spans="1:24" s="40" customFormat="1" ht="16.5" customHeight="1" x14ac:dyDescent="0.2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</row>
    <row r="7" spans="1:24" s="40" customFormat="1" ht="38.25" customHeight="1" x14ac:dyDescent="0.25">
      <c r="A7" s="193" t="s">
        <v>61</v>
      </c>
      <c r="B7" s="193" t="s">
        <v>65</v>
      </c>
      <c r="C7" s="193" t="s">
        <v>62</v>
      </c>
      <c r="D7" s="188" t="s">
        <v>338</v>
      </c>
      <c r="E7" s="188"/>
      <c r="F7" s="188"/>
      <c r="G7" s="188"/>
      <c r="H7" s="188"/>
      <c r="I7" s="199" t="s">
        <v>339</v>
      </c>
      <c r="J7" s="200"/>
      <c r="K7" s="193" t="s">
        <v>340</v>
      </c>
      <c r="L7" s="193" t="s">
        <v>341</v>
      </c>
      <c r="M7" s="193" t="s">
        <v>342</v>
      </c>
      <c r="N7" s="194" t="s">
        <v>343</v>
      </c>
      <c r="O7" s="196" t="s">
        <v>344</v>
      </c>
      <c r="P7" s="196" t="s">
        <v>345</v>
      </c>
      <c r="Q7" s="196" t="s">
        <v>346</v>
      </c>
      <c r="R7" s="188" t="s">
        <v>347</v>
      </c>
      <c r="S7" s="188"/>
      <c r="T7" s="189" t="s">
        <v>348</v>
      </c>
      <c r="U7" s="192" t="s">
        <v>349</v>
      </c>
      <c r="V7" s="192"/>
      <c r="W7" s="192"/>
      <c r="X7" s="192"/>
    </row>
    <row r="8" spans="1:24" s="40" customFormat="1" ht="51" customHeight="1" x14ac:dyDescent="0.25">
      <c r="A8" s="193"/>
      <c r="B8" s="193"/>
      <c r="C8" s="193"/>
      <c r="D8" s="188" t="s">
        <v>350</v>
      </c>
      <c r="E8" s="188" t="s">
        <v>351</v>
      </c>
      <c r="F8" s="188" t="s">
        <v>352</v>
      </c>
      <c r="G8" s="188" t="s">
        <v>353</v>
      </c>
      <c r="H8" s="188"/>
      <c r="I8" s="201"/>
      <c r="J8" s="202"/>
      <c r="K8" s="193"/>
      <c r="L8" s="193"/>
      <c r="M8" s="193"/>
      <c r="N8" s="195"/>
      <c r="O8" s="197"/>
      <c r="P8" s="197"/>
      <c r="Q8" s="197"/>
      <c r="R8" s="188"/>
      <c r="S8" s="188"/>
      <c r="T8" s="190"/>
      <c r="U8" s="172" t="s">
        <v>354</v>
      </c>
      <c r="V8" s="174"/>
      <c r="W8" s="172" t="s">
        <v>354</v>
      </c>
      <c r="X8" s="174"/>
    </row>
    <row r="9" spans="1:24" s="40" customFormat="1" ht="187.5" customHeight="1" x14ac:dyDescent="0.25">
      <c r="A9" s="193"/>
      <c r="B9" s="193"/>
      <c r="C9" s="193"/>
      <c r="D9" s="188"/>
      <c r="E9" s="188"/>
      <c r="F9" s="188"/>
      <c r="G9" s="31" t="s">
        <v>355</v>
      </c>
      <c r="H9" s="31" t="s">
        <v>356</v>
      </c>
      <c r="I9" s="56" t="s">
        <v>357</v>
      </c>
      <c r="J9" s="31" t="s">
        <v>358</v>
      </c>
      <c r="K9" s="193"/>
      <c r="L9" s="193"/>
      <c r="M9" s="193"/>
      <c r="N9" s="195"/>
      <c r="O9" s="198"/>
      <c r="P9" s="198"/>
      <c r="Q9" s="198"/>
      <c r="R9" s="104" t="s">
        <v>359</v>
      </c>
      <c r="S9" s="31" t="s">
        <v>360</v>
      </c>
      <c r="T9" s="191"/>
      <c r="U9" s="106" t="s">
        <v>361</v>
      </c>
      <c r="V9" s="106" t="s">
        <v>362</v>
      </c>
      <c r="W9" s="106" t="s">
        <v>361</v>
      </c>
      <c r="X9" s="106" t="s">
        <v>362</v>
      </c>
    </row>
    <row r="10" spans="1:24" s="40" customFormat="1" ht="15" customHeight="1" x14ac:dyDescent="0.25">
      <c r="A10" s="57">
        <v>1</v>
      </c>
      <c r="B10" s="57">
        <v>2</v>
      </c>
      <c r="C10" s="57">
        <v>3</v>
      </c>
      <c r="D10" s="57">
        <v>4</v>
      </c>
      <c r="E10" s="57">
        <v>5</v>
      </c>
      <c r="F10" s="57">
        <v>6</v>
      </c>
      <c r="G10" s="57">
        <v>7</v>
      </c>
      <c r="H10" s="57">
        <v>8</v>
      </c>
      <c r="I10" s="57">
        <v>9</v>
      </c>
      <c r="J10" s="57">
        <v>10</v>
      </c>
      <c r="K10" s="57">
        <v>11</v>
      </c>
      <c r="L10" s="57">
        <v>12</v>
      </c>
      <c r="M10" s="57">
        <v>13</v>
      </c>
      <c r="N10" s="57">
        <v>14</v>
      </c>
      <c r="O10" s="57">
        <v>15</v>
      </c>
      <c r="P10" s="57">
        <v>16</v>
      </c>
      <c r="Q10" s="57">
        <v>17</v>
      </c>
      <c r="R10" s="57">
        <v>18</v>
      </c>
      <c r="S10" s="57">
        <v>19</v>
      </c>
      <c r="T10" s="57">
        <v>20</v>
      </c>
      <c r="U10" s="58" t="s">
        <v>363</v>
      </c>
      <c r="V10" s="58" t="s">
        <v>364</v>
      </c>
      <c r="W10" s="58" t="s">
        <v>365</v>
      </c>
      <c r="X10" s="58" t="s">
        <v>366</v>
      </c>
    </row>
    <row r="11" spans="1:24" ht="15.75" x14ac:dyDescent="0.25">
      <c r="A11" s="77"/>
      <c r="B11" s="77" t="str">
        <f>'1'!B12</f>
        <v>ВСЕГО по инвестиционной программе, в том числе:</v>
      </c>
      <c r="C11" s="77"/>
      <c r="D11" s="60"/>
      <c r="E11" s="60"/>
      <c r="F11" s="60"/>
      <c r="G11" s="60"/>
      <c r="H11" s="61"/>
      <c r="I11" s="61"/>
      <c r="J11" s="61"/>
      <c r="K11" s="61"/>
      <c r="L11" s="61"/>
      <c r="M11" s="59"/>
      <c r="N11" s="61"/>
      <c r="O11" s="61"/>
      <c r="P11" s="61"/>
      <c r="Q11" s="61"/>
      <c r="R11" s="61"/>
      <c r="S11" s="61"/>
      <c r="T11" s="59"/>
      <c r="U11" s="59"/>
      <c r="V11" s="59"/>
      <c r="W11" s="59"/>
      <c r="X11" s="62"/>
    </row>
    <row r="12" spans="1:24" ht="31.5" x14ac:dyDescent="0.25">
      <c r="A12" s="87" t="str">
        <f>'1'!A13</f>
        <v>1</v>
      </c>
      <c r="B12" s="77" t="str">
        <f>'1'!B13</f>
        <v>Развитие и модернизация учета электрической энергии (мощности), всего, в том числе:</v>
      </c>
      <c r="C12" s="77" t="str">
        <f>'1'!C13</f>
        <v>Г</v>
      </c>
      <c r="D12" s="100"/>
      <c r="E12" s="100"/>
      <c r="F12" s="100"/>
      <c r="G12" s="100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62"/>
    </row>
    <row r="13" spans="1:24" ht="15.75" x14ac:dyDescent="0.25">
      <c r="A13" s="8" t="str">
        <f>'1'!A14</f>
        <v>1.1</v>
      </c>
      <c r="B13" s="78" t="str">
        <f>'1'!B14</f>
        <v>Установка приборов учета, всего</v>
      </c>
      <c r="C13" s="82" t="str">
        <f>'1'!C14</f>
        <v>Г</v>
      </c>
      <c r="D13" s="100"/>
      <c r="E13" s="100"/>
      <c r="F13" s="100"/>
      <c r="G13" s="100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62"/>
    </row>
    <row r="14" spans="1:24" ht="122.25" customHeight="1" x14ac:dyDescent="0.25">
      <c r="A14" s="8" t="str">
        <f>'1'!A15</f>
        <v>1.2</v>
      </c>
      <c r="B14" s="78" t="str">
        <f>'1'!B15</f>
        <v>Включение приборов учета в систему сбора и передачи данных, всего</v>
      </c>
      <c r="C14" s="83" t="str">
        <f>'1'!C15</f>
        <v xml:space="preserve"> P_ТАЭС.12</v>
      </c>
      <c r="D14" s="100"/>
      <c r="E14" s="100"/>
      <c r="F14" s="100"/>
      <c r="G14" s="100"/>
      <c r="H14" s="59"/>
      <c r="I14" s="52" t="s">
        <v>407</v>
      </c>
      <c r="J14" s="105" t="s">
        <v>417</v>
      </c>
      <c r="K14" s="62" t="s">
        <v>410</v>
      </c>
      <c r="L14" s="62" t="s">
        <v>410</v>
      </c>
      <c r="M14" s="62"/>
      <c r="N14" s="62"/>
      <c r="O14" s="62"/>
      <c r="P14" s="62"/>
      <c r="Q14" s="62"/>
      <c r="R14" s="62" t="s">
        <v>416</v>
      </c>
      <c r="S14" s="62" t="str">
        <f>R14</f>
        <v>отсутствует</v>
      </c>
      <c r="T14" s="52" t="str">
        <f>S14</f>
        <v>отсутствует</v>
      </c>
      <c r="U14" s="62"/>
      <c r="V14" s="62"/>
      <c r="W14" s="62"/>
      <c r="X14" s="62"/>
    </row>
    <row r="15" spans="1:24" ht="15.75" x14ac:dyDescent="0.25">
      <c r="A15" s="87" t="str">
        <f>'1'!A16</f>
        <v>2</v>
      </c>
      <c r="B15" s="77" t="str">
        <f>'1'!B16</f>
        <v>Реконструкция, всего</v>
      </c>
      <c r="C15" s="77" t="str">
        <f>'1'!C16</f>
        <v>Г</v>
      </c>
      <c r="D15" s="100"/>
      <c r="E15" s="100"/>
      <c r="F15" s="100"/>
      <c r="G15" s="100"/>
      <c r="H15" s="59"/>
      <c r="I15" s="62"/>
      <c r="J15" s="59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</row>
    <row r="16" spans="1:24" ht="31.5" x14ac:dyDescent="0.25">
      <c r="A16" s="87" t="str">
        <f>'1'!A17</f>
        <v>3</v>
      </c>
      <c r="B16" s="77" t="str">
        <f>'1'!B17</f>
        <v>Модернизация, техническое перевооружение, модификация, всего</v>
      </c>
      <c r="C16" s="77" t="str">
        <f>'1'!C17</f>
        <v>Г</v>
      </c>
      <c r="D16" s="100"/>
      <c r="E16" s="100"/>
      <c r="F16" s="100"/>
      <c r="G16" s="100"/>
      <c r="H16" s="59"/>
      <c r="I16" s="62"/>
      <c r="J16" s="59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</row>
    <row r="17" spans="1:24" ht="31.5" x14ac:dyDescent="0.25">
      <c r="A17" s="87" t="str">
        <f>'1'!A18</f>
        <v>4</v>
      </c>
      <c r="B17" s="77" t="str">
        <f>'1'!B18</f>
        <v>Новое строительство, создание, покупка, всего, в том числе:</v>
      </c>
      <c r="C17" s="77" t="str">
        <f>'1'!C18</f>
        <v>Г</v>
      </c>
      <c r="D17" s="100"/>
      <c r="E17" s="100"/>
      <c r="F17" s="100"/>
      <c r="G17" s="100"/>
      <c r="H17" s="59"/>
      <c r="I17" s="62"/>
      <c r="J17" s="59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</row>
    <row r="18" spans="1:24" ht="31.5" x14ac:dyDescent="0.25">
      <c r="A18" s="8" t="str">
        <f>'1'!A19</f>
        <v>4.1</v>
      </c>
      <c r="B18" s="78" t="str">
        <f>'1'!B19</f>
        <v>Новое строительство, покупка зданий (сооружений), всего, в том числе:</v>
      </c>
      <c r="C18" s="84" t="str">
        <f>'1'!C19</f>
        <v>Г</v>
      </c>
      <c r="D18" s="100"/>
      <c r="E18" s="100"/>
      <c r="F18" s="100"/>
      <c r="G18" s="100"/>
      <c r="H18" s="59"/>
      <c r="I18" s="62"/>
      <c r="J18" s="59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</row>
    <row r="19" spans="1:24" ht="15.75" x14ac:dyDescent="0.25">
      <c r="A19" s="8" t="str">
        <f>'1'!A20</f>
        <v>4.1.1</v>
      </c>
      <c r="B19" s="79" t="str">
        <f>'1'!B20</f>
        <v>Приобрететние офисного здания в пгт Спирово</v>
      </c>
      <c r="C19" s="85" t="str">
        <f>'1'!C20</f>
        <v>P_ТАЭС.06</v>
      </c>
      <c r="D19" s="100"/>
      <c r="E19" s="100"/>
      <c r="F19" s="100"/>
      <c r="G19" s="100"/>
      <c r="H19" s="59"/>
      <c r="I19" s="62" t="s">
        <v>410</v>
      </c>
      <c r="J19" s="59"/>
      <c r="K19" s="62" t="s">
        <v>410</v>
      </c>
      <c r="L19" s="62" t="s">
        <v>410</v>
      </c>
      <c r="M19" s="62"/>
      <c r="N19" s="62"/>
      <c r="O19" s="62"/>
      <c r="P19" s="62"/>
      <c r="Q19" s="62"/>
      <c r="R19" s="62" t="str">
        <f>R14</f>
        <v>отсутствует</v>
      </c>
      <c r="S19" s="62" t="str">
        <f>S14</f>
        <v>отсутствует</v>
      </c>
      <c r="T19" s="62" t="str">
        <f>T14</f>
        <v>отсутствует</v>
      </c>
      <c r="U19" s="62"/>
      <c r="V19" s="62"/>
      <c r="W19" s="62"/>
      <c r="X19" s="62"/>
    </row>
    <row r="20" spans="1:24" ht="31.5" x14ac:dyDescent="0.25">
      <c r="A20" s="8" t="str">
        <f>'1'!A21</f>
        <v>4.2</v>
      </c>
      <c r="B20" s="78" t="str">
        <f>'1'!B21</f>
        <v>Новое строительство, покупка линий связи и телекоммуникационных систем, всего, в том числе:</v>
      </c>
      <c r="C20" s="82" t="str">
        <f>'1'!C21</f>
        <v>Г</v>
      </c>
      <c r="D20" s="100"/>
      <c r="E20" s="100"/>
      <c r="F20" s="100"/>
      <c r="G20" s="100"/>
      <c r="H20" s="59"/>
      <c r="I20" s="62"/>
      <c r="J20" s="59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</row>
    <row r="21" spans="1:24" ht="31.5" x14ac:dyDescent="0.25">
      <c r="A21" s="8" t="str">
        <f>'1'!A22</f>
        <v>4.3</v>
      </c>
      <c r="B21" s="78" t="str">
        <f>'1'!B22</f>
        <v>Прочее новое строительство, создание, покупка объектов основных средств, всего, в том числе:</v>
      </c>
      <c r="C21" s="82" t="str">
        <f>'1'!C22</f>
        <v>Г</v>
      </c>
      <c r="D21" s="100"/>
      <c r="E21" s="100"/>
      <c r="F21" s="100"/>
      <c r="G21" s="100"/>
      <c r="H21" s="59"/>
      <c r="I21" s="62"/>
      <c r="J21" s="59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</row>
    <row r="22" spans="1:24" ht="15.75" x14ac:dyDescent="0.25">
      <c r="A22" s="8" t="str">
        <f>'1'!A23</f>
        <v>4.3.1</v>
      </c>
      <c r="B22" s="79" t="str">
        <f>'1'!B23</f>
        <v>Автомобиль Lada Vesta</v>
      </c>
      <c r="C22" s="83" t="str">
        <f>'1'!C23</f>
        <v>P_ТАЭС.01</v>
      </c>
      <c r="D22" s="100"/>
      <c r="E22" s="100"/>
      <c r="F22" s="100"/>
      <c r="G22" s="100"/>
      <c r="H22" s="59"/>
      <c r="I22" s="62" t="s">
        <v>410</v>
      </c>
      <c r="J22" s="59"/>
      <c r="K22" s="62" t="s">
        <v>410</v>
      </c>
      <c r="L22" s="62" t="s">
        <v>410</v>
      </c>
      <c r="M22" s="62"/>
      <c r="N22" s="62"/>
      <c r="O22" s="62"/>
      <c r="P22" s="62"/>
      <c r="Q22" s="62"/>
      <c r="R22" s="62" t="str">
        <f>$R$19</f>
        <v>отсутствует</v>
      </c>
      <c r="S22" s="62" t="str">
        <f>$S$19</f>
        <v>отсутствует</v>
      </c>
      <c r="T22" s="62" t="str">
        <f>$S$19</f>
        <v>отсутствует</v>
      </c>
      <c r="U22" s="62"/>
      <c r="V22" s="62"/>
      <c r="W22" s="62"/>
      <c r="X22" s="62"/>
    </row>
    <row r="23" spans="1:24" ht="285" x14ac:dyDescent="0.25">
      <c r="A23" s="8" t="str">
        <f>'1'!A24</f>
        <v>4.3.2</v>
      </c>
      <c r="B23" s="79" t="str">
        <f>'1'!B24</f>
        <v>Дизельный генератор АД-24 (в шумозащитном еврокожухе) на прицепе (2 шт.)</v>
      </c>
      <c r="C23" s="83" t="str">
        <f>'1'!C24</f>
        <v>P_ТАЭС.02</v>
      </c>
      <c r="D23" s="100"/>
      <c r="E23" s="100"/>
      <c r="F23" s="100"/>
      <c r="G23" s="100"/>
      <c r="H23" s="59"/>
      <c r="I23" s="52" t="s">
        <v>407</v>
      </c>
      <c r="J23" s="105" t="s">
        <v>418</v>
      </c>
      <c r="K23" s="62" t="s">
        <v>410</v>
      </c>
      <c r="L23" s="62" t="s">
        <v>410</v>
      </c>
      <c r="M23" s="62"/>
      <c r="N23" s="62"/>
      <c r="O23" s="62"/>
      <c r="P23" s="62"/>
      <c r="Q23" s="62"/>
      <c r="R23" s="62" t="str">
        <f t="shared" ref="R23:R31" si="0">$R$19</f>
        <v>отсутствует</v>
      </c>
      <c r="S23" s="62" t="str">
        <f t="shared" ref="S23:T31" si="1">$S$19</f>
        <v>отсутствует</v>
      </c>
      <c r="T23" s="62" t="str">
        <f t="shared" si="1"/>
        <v>отсутствует</v>
      </c>
      <c r="U23" s="62"/>
      <c r="V23" s="62"/>
      <c r="W23" s="62"/>
      <c r="X23" s="62"/>
    </row>
    <row r="24" spans="1:24" ht="15.75" x14ac:dyDescent="0.25">
      <c r="A24" s="8" t="str">
        <f>'1'!A25</f>
        <v>4.3.3</v>
      </c>
      <c r="B24" s="79" t="str">
        <f>'1'!B25</f>
        <v>Генератор ZRD 12000TA 10 кВт</v>
      </c>
      <c r="C24" s="83" t="str">
        <f>'1'!C25</f>
        <v>P_ТАЭС.03</v>
      </c>
      <c r="D24" s="100"/>
      <c r="E24" s="100"/>
      <c r="F24" s="100"/>
      <c r="G24" s="100"/>
      <c r="H24" s="59"/>
      <c r="I24" s="62" t="s">
        <v>410</v>
      </c>
      <c r="J24" s="59"/>
      <c r="K24" s="62" t="s">
        <v>410</v>
      </c>
      <c r="L24" s="62" t="s">
        <v>410</v>
      </c>
      <c r="M24" s="62"/>
      <c r="N24" s="62"/>
      <c r="O24" s="62"/>
      <c r="P24" s="62"/>
      <c r="Q24" s="62"/>
      <c r="R24" s="62" t="str">
        <f t="shared" si="0"/>
        <v>отсутствует</v>
      </c>
      <c r="S24" s="62" t="str">
        <f t="shared" si="1"/>
        <v>отсутствует</v>
      </c>
      <c r="T24" s="62" t="str">
        <f t="shared" si="1"/>
        <v>отсутствует</v>
      </c>
      <c r="U24" s="62"/>
      <c r="V24" s="62"/>
      <c r="W24" s="62"/>
      <c r="X24" s="62"/>
    </row>
    <row r="25" spans="1:24" ht="47.25" x14ac:dyDescent="0.25">
      <c r="A25" s="8" t="str">
        <f>'1'!A26</f>
        <v>4.3.4</v>
      </c>
      <c r="B25" s="79" t="str">
        <f>'1'!B26</f>
        <v>MI 2892 Анализатор качества электрической энергии класса А (с клещами А1502 30/300/3000 А) с государственной поверкой (2 шт.)</v>
      </c>
      <c r="C25" s="83" t="str">
        <f>'1'!C26</f>
        <v>P_ТАЭС.04</v>
      </c>
      <c r="D25" s="100"/>
      <c r="E25" s="100"/>
      <c r="F25" s="100"/>
      <c r="G25" s="100"/>
      <c r="H25" s="59"/>
      <c r="I25" s="62" t="s">
        <v>410</v>
      </c>
      <c r="J25" s="59"/>
      <c r="K25" s="62" t="s">
        <v>410</v>
      </c>
      <c r="L25" s="62" t="s">
        <v>410</v>
      </c>
      <c r="M25" s="62"/>
      <c r="N25" s="62"/>
      <c r="O25" s="62"/>
      <c r="P25" s="62"/>
      <c r="Q25" s="62"/>
      <c r="R25" s="62" t="str">
        <f t="shared" si="0"/>
        <v>отсутствует</v>
      </c>
      <c r="S25" s="62" t="str">
        <f t="shared" si="1"/>
        <v>отсутствует</v>
      </c>
      <c r="T25" s="62" t="str">
        <f t="shared" si="1"/>
        <v>отсутствует</v>
      </c>
      <c r="U25" s="62"/>
      <c r="V25" s="62"/>
      <c r="W25" s="62"/>
      <c r="X25" s="62"/>
    </row>
    <row r="26" spans="1:24" ht="15.75" x14ac:dyDescent="0.25">
      <c r="A26" s="8" t="str">
        <f>'1'!A27</f>
        <v>4.3.5</v>
      </c>
      <c r="B26" s="79" t="str">
        <f>'1'!B27</f>
        <v>Ретометр - М2</v>
      </c>
      <c r="C26" s="83" t="str">
        <f>'1'!C27</f>
        <v>P_ТАЭС.05</v>
      </c>
      <c r="D26" s="100"/>
      <c r="E26" s="100"/>
      <c r="F26" s="100"/>
      <c r="G26" s="100"/>
      <c r="H26" s="59"/>
      <c r="I26" s="62" t="s">
        <v>410</v>
      </c>
      <c r="J26" s="59"/>
      <c r="K26" s="62" t="s">
        <v>410</v>
      </c>
      <c r="L26" s="62" t="s">
        <v>410</v>
      </c>
      <c r="M26" s="62"/>
      <c r="N26" s="62"/>
      <c r="O26" s="62"/>
      <c r="P26" s="62"/>
      <c r="Q26" s="62"/>
      <c r="R26" s="62" t="str">
        <f t="shared" si="0"/>
        <v>отсутствует</v>
      </c>
      <c r="S26" s="62" t="str">
        <f t="shared" si="1"/>
        <v>отсутствует</v>
      </c>
      <c r="T26" s="62" t="str">
        <f t="shared" si="1"/>
        <v>отсутствует</v>
      </c>
      <c r="U26" s="62"/>
      <c r="V26" s="62"/>
      <c r="W26" s="62"/>
      <c r="X26" s="62"/>
    </row>
    <row r="27" spans="1:24" ht="15.75" x14ac:dyDescent="0.25">
      <c r="A27" s="8" t="str">
        <f>'1'!A28</f>
        <v>4.3.6</v>
      </c>
      <c r="B27" s="79" t="str">
        <f>'1'!B28</f>
        <v>Автомобиль HAVAL DARGO (3 шт.)</v>
      </c>
      <c r="C27" s="83" t="str">
        <f>'1'!C28</f>
        <v>P_ТАЭС.07</v>
      </c>
      <c r="D27" s="100"/>
      <c r="E27" s="100"/>
      <c r="F27" s="100"/>
      <c r="G27" s="100"/>
      <c r="H27" s="59"/>
      <c r="I27" s="62" t="s">
        <v>410</v>
      </c>
      <c r="J27" s="59"/>
      <c r="K27" s="62" t="s">
        <v>410</v>
      </c>
      <c r="L27" s="62" t="s">
        <v>410</v>
      </c>
      <c r="M27" s="62"/>
      <c r="N27" s="62"/>
      <c r="O27" s="62"/>
      <c r="P27" s="62"/>
      <c r="Q27" s="62"/>
      <c r="R27" s="62" t="str">
        <f t="shared" si="0"/>
        <v>отсутствует</v>
      </c>
      <c r="S27" s="62" t="str">
        <f t="shared" si="1"/>
        <v>отсутствует</v>
      </c>
      <c r="T27" s="62" t="str">
        <f t="shared" si="1"/>
        <v>отсутствует</v>
      </c>
      <c r="U27" s="62"/>
      <c r="V27" s="62"/>
      <c r="W27" s="62"/>
      <c r="X27" s="62"/>
    </row>
    <row r="28" spans="1:24" ht="15.75" x14ac:dyDescent="0.25">
      <c r="A28" s="8" t="str">
        <f>'1'!A29</f>
        <v>4.3.7</v>
      </c>
      <c r="B28" s="79" t="str">
        <f>'1'!B29</f>
        <v>Автомобиль Geely Preface (5 шт.)</v>
      </c>
      <c r="C28" s="83" t="str">
        <f>'1'!C29</f>
        <v>P_ТАЭС.08</v>
      </c>
      <c r="D28" s="100"/>
      <c r="E28" s="100"/>
      <c r="F28" s="100"/>
      <c r="G28" s="100"/>
      <c r="H28" s="59"/>
      <c r="I28" s="62" t="s">
        <v>410</v>
      </c>
      <c r="J28" s="59"/>
      <c r="K28" s="62" t="s">
        <v>410</v>
      </c>
      <c r="L28" s="62" t="s">
        <v>410</v>
      </c>
      <c r="M28" s="62"/>
      <c r="N28" s="62"/>
      <c r="O28" s="62"/>
      <c r="P28" s="62"/>
      <c r="Q28" s="62"/>
      <c r="R28" s="62" t="str">
        <f t="shared" si="0"/>
        <v>отсутствует</v>
      </c>
      <c r="S28" s="62" t="str">
        <f t="shared" si="1"/>
        <v>отсутствует</v>
      </c>
      <c r="T28" s="62" t="str">
        <f t="shared" si="1"/>
        <v>отсутствует</v>
      </c>
      <c r="U28" s="62"/>
      <c r="V28" s="62"/>
      <c r="W28" s="62"/>
      <c r="X28" s="62"/>
    </row>
    <row r="29" spans="1:24" ht="15.75" x14ac:dyDescent="0.25">
      <c r="A29" s="8" t="str">
        <f>'1'!A30</f>
        <v>4.3.8</v>
      </c>
      <c r="B29" s="79" t="str">
        <f>'1'!B30</f>
        <v>Система видеонаблюдения Конаковский участок</v>
      </c>
      <c r="C29" s="83" t="str">
        <f>'1'!C30</f>
        <v>P_ТАЭС.09</v>
      </c>
      <c r="D29" s="100"/>
      <c r="E29" s="100"/>
      <c r="F29" s="100"/>
      <c r="G29" s="100"/>
      <c r="H29" s="59"/>
      <c r="I29" s="62" t="s">
        <v>410</v>
      </c>
      <c r="J29" s="59"/>
      <c r="K29" s="62" t="s">
        <v>410</v>
      </c>
      <c r="L29" s="62" t="s">
        <v>410</v>
      </c>
      <c r="M29" s="62"/>
      <c r="N29" s="62"/>
      <c r="O29" s="62"/>
      <c r="P29" s="62"/>
      <c r="Q29" s="62"/>
      <c r="R29" s="62" t="str">
        <f t="shared" si="0"/>
        <v>отсутствует</v>
      </c>
      <c r="S29" s="62" t="str">
        <f t="shared" si="1"/>
        <v>отсутствует</v>
      </c>
      <c r="T29" s="62" t="str">
        <f t="shared" si="1"/>
        <v>отсутствует</v>
      </c>
      <c r="U29" s="62"/>
      <c r="V29" s="62"/>
      <c r="W29" s="62"/>
      <c r="X29" s="62"/>
    </row>
    <row r="30" spans="1:24" ht="15.75" x14ac:dyDescent="0.25">
      <c r="A30" s="8" t="str">
        <f>'1'!A31</f>
        <v>4.3.9</v>
      </c>
      <c r="B30" s="79" t="str">
        <f>'1'!B31</f>
        <v>Система видеонаблюдения Торжокский участок</v>
      </c>
      <c r="C30" s="85" t="str">
        <f>'1'!C31</f>
        <v>P_ТАЭС.10</v>
      </c>
      <c r="D30" s="100"/>
      <c r="E30" s="100"/>
      <c r="F30" s="100"/>
      <c r="G30" s="100"/>
      <c r="H30" s="59"/>
      <c r="I30" s="62" t="s">
        <v>410</v>
      </c>
      <c r="J30" s="59"/>
      <c r="K30" s="62" t="s">
        <v>410</v>
      </c>
      <c r="L30" s="62" t="s">
        <v>410</v>
      </c>
      <c r="M30" s="62"/>
      <c r="N30" s="62"/>
      <c r="O30" s="62"/>
      <c r="P30" s="62"/>
      <c r="Q30" s="62"/>
      <c r="R30" s="62" t="str">
        <f t="shared" si="0"/>
        <v>отсутствует</v>
      </c>
      <c r="S30" s="62" t="str">
        <f t="shared" si="1"/>
        <v>отсутствует</v>
      </c>
      <c r="T30" s="62" t="str">
        <f t="shared" si="1"/>
        <v>отсутствует</v>
      </c>
      <c r="U30" s="62"/>
      <c r="V30" s="62"/>
      <c r="W30" s="62"/>
      <c r="X30" s="62"/>
    </row>
    <row r="31" spans="1:24" ht="15.75" x14ac:dyDescent="0.25">
      <c r="A31" s="8" t="str">
        <f>'1'!A32</f>
        <v>4.3.10</v>
      </c>
      <c r="B31" s="79" t="str">
        <f>'1'!B32</f>
        <v>Интерактивный терминал самообслуживания (3 шт.)</v>
      </c>
      <c r="C31" s="83" t="str">
        <f>'1'!C32</f>
        <v>P_ТАЭС.11</v>
      </c>
      <c r="D31" s="100"/>
      <c r="E31" s="100"/>
      <c r="F31" s="100"/>
      <c r="G31" s="100"/>
      <c r="H31" s="59"/>
      <c r="I31" s="62" t="s">
        <v>410</v>
      </c>
      <c r="J31" s="59"/>
      <c r="K31" s="62" t="s">
        <v>410</v>
      </c>
      <c r="L31" s="62" t="s">
        <v>410</v>
      </c>
      <c r="M31" s="62"/>
      <c r="N31" s="62"/>
      <c r="O31" s="62"/>
      <c r="P31" s="62"/>
      <c r="Q31" s="62"/>
      <c r="R31" s="62" t="str">
        <f t="shared" si="0"/>
        <v>отсутствует</v>
      </c>
      <c r="S31" s="62" t="str">
        <f t="shared" si="1"/>
        <v>отсутствует</v>
      </c>
      <c r="T31" s="62" t="str">
        <f t="shared" si="1"/>
        <v>отсутствует</v>
      </c>
      <c r="U31" s="62"/>
      <c r="V31" s="62"/>
      <c r="W31" s="62"/>
      <c r="X31" s="62"/>
    </row>
    <row r="32" spans="1:24" ht="31.5" x14ac:dyDescent="0.25">
      <c r="A32" s="8" t="str">
        <f>'1'!A33</f>
        <v>4.4</v>
      </c>
      <c r="B32" s="78" t="str">
        <f>'1'!B33</f>
        <v>Создание, приобретение прочих объектов нематериальных активов, всего, в том числе:</v>
      </c>
      <c r="C32" s="82" t="str">
        <f>'1'!C33</f>
        <v>Г</v>
      </c>
      <c r="D32" s="100"/>
      <c r="E32" s="100"/>
      <c r="F32" s="100"/>
      <c r="G32" s="100"/>
      <c r="H32" s="59"/>
      <c r="I32" s="62"/>
      <c r="J32" s="59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</row>
    <row r="33" spans="1:24" ht="47.25" x14ac:dyDescent="0.25">
      <c r="A33" s="8" t="str">
        <f>'1'!A34</f>
        <v>4.4.1</v>
      </c>
      <c r="B33" s="78" t="str">
        <f>'1'!B34</f>
        <v>Создание программ для ЭВМ, приобретение исключительных прав на программы для ЭВМ, всего, в том числе:</v>
      </c>
      <c r="C33" s="82" t="str">
        <f>'1'!C34</f>
        <v>Г</v>
      </c>
      <c r="D33" s="100"/>
      <c r="E33" s="100"/>
      <c r="F33" s="100"/>
      <c r="G33" s="100"/>
      <c r="H33" s="59"/>
      <c r="I33" s="62"/>
      <c r="J33" s="59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</row>
    <row r="34" spans="1:24" ht="31.5" x14ac:dyDescent="0.25">
      <c r="A34" s="8" t="str">
        <f>'1'!A35</f>
        <v>4.4.1.1</v>
      </c>
      <c r="B34" s="79" t="str">
        <f>'1'!B35</f>
        <v>Лицензия ЕОСДО (Единая отраслевая система документооборота)</v>
      </c>
      <c r="C34" s="83" t="str">
        <f>'1'!C35</f>
        <v>P_ТАЭС.13</v>
      </c>
      <c r="D34" s="100"/>
      <c r="E34" s="100"/>
      <c r="F34" s="100"/>
      <c r="G34" s="100"/>
      <c r="H34" s="59"/>
      <c r="I34" s="62" t="s">
        <v>410</v>
      </c>
      <c r="J34" s="59"/>
      <c r="K34" s="62" t="s">
        <v>410</v>
      </c>
      <c r="L34" s="62" t="s">
        <v>410</v>
      </c>
      <c r="M34" s="62"/>
      <c r="N34" s="62"/>
      <c r="O34" s="62"/>
      <c r="P34" s="62"/>
      <c r="Q34" s="62"/>
      <c r="R34" s="62" t="str">
        <f>R31</f>
        <v>отсутствует</v>
      </c>
      <c r="S34" s="62" t="str">
        <f>S31</f>
        <v>отсутствует</v>
      </c>
      <c r="T34" s="62" t="str">
        <f>T31</f>
        <v>отсутствует</v>
      </c>
      <c r="U34" s="62"/>
      <c r="V34" s="62"/>
      <c r="W34" s="62"/>
      <c r="X34" s="62"/>
    </row>
    <row r="35" spans="1:24" ht="15.75" x14ac:dyDescent="0.25">
      <c r="A35" s="87" t="str">
        <f>'1'!A36</f>
        <v>5</v>
      </c>
      <c r="B35" s="77" t="str">
        <f>'1'!B36</f>
        <v>Прочие инвестиционные проекты, всего, в том числе:</v>
      </c>
      <c r="C35" s="77" t="str">
        <f>'1'!C36</f>
        <v>Г</v>
      </c>
      <c r="D35" s="100"/>
      <c r="E35" s="100"/>
      <c r="F35" s="100"/>
      <c r="G35" s="100"/>
      <c r="H35" s="59"/>
      <c r="I35" s="62"/>
      <c r="J35" s="59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</row>
  </sheetData>
  <mergeCells count="27">
    <mergeCell ref="A6:X6"/>
    <mergeCell ref="A1:X1"/>
    <mergeCell ref="A2:X2"/>
    <mergeCell ref="A3:X3"/>
    <mergeCell ref="A4:X4"/>
    <mergeCell ref="A5:X5"/>
    <mergeCell ref="A7:A9"/>
    <mergeCell ref="B7:B9"/>
    <mergeCell ref="C7:C9"/>
    <mergeCell ref="D7:H7"/>
    <mergeCell ref="I7:J8"/>
    <mergeCell ref="R7:S8"/>
    <mergeCell ref="T7:T9"/>
    <mergeCell ref="U7:X7"/>
    <mergeCell ref="D8:D9"/>
    <mergeCell ref="E8:E9"/>
    <mergeCell ref="F8:F9"/>
    <mergeCell ref="G8:H8"/>
    <mergeCell ref="U8:V8"/>
    <mergeCell ref="W8:X8"/>
    <mergeCell ref="L7:L9"/>
    <mergeCell ref="M7:M9"/>
    <mergeCell ref="N7:N9"/>
    <mergeCell ref="O7:O9"/>
    <mergeCell ref="P7:P9"/>
    <mergeCell ref="Q7:Q9"/>
    <mergeCell ref="K7:K9"/>
  </mergeCells>
  <pageMargins left="0.70866141732283472" right="0.70866141732283472" top="0.74803149606299213" bottom="0.74803149606299213" header="0.31496062992125984" footer="0.31496062992125984"/>
  <pageSetup paperSize="9" scale="26" fitToWidth="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H11"/>
  <sheetViews>
    <sheetView view="pageBreakPreview" zoomScale="80" zoomScaleNormal="80" zoomScaleSheetLayoutView="80" workbookViewId="0">
      <selection activeCell="C31" sqref="C31"/>
    </sheetView>
  </sheetViews>
  <sheetFormatPr defaultColWidth="9" defaultRowHeight="15.75" x14ac:dyDescent="0.25"/>
  <cols>
    <col min="1" max="1" width="7.25" style="2" customWidth="1"/>
    <col min="2" max="2" width="49.625" style="2" customWidth="1"/>
    <col min="3" max="3" width="11.5" style="2" customWidth="1"/>
    <col min="4" max="4" width="10.75" style="2" customWidth="1"/>
    <col min="5" max="5" width="11.625" style="2" customWidth="1"/>
    <col min="6" max="7" width="11.875" style="2" customWidth="1"/>
    <col min="8" max="8" width="11.375" style="2" customWidth="1"/>
    <col min="9" max="16384" width="9" style="2"/>
  </cols>
  <sheetData>
    <row r="1" spans="1:8" ht="42.75" customHeight="1" x14ac:dyDescent="0.25">
      <c r="A1" s="211" t="s">
        <v>367</v>
      </c>
      <c r="B1" s="211"/>
      <c r="C1" s="211"/>
      <c r="D1" s="211"/>
      <c r="E1" s="211"/>
      <c r="F1" s="211"/>
      <c r="G1" s="211"/>
      <c r="H1" s="211"/>
    </row>
    <row r="2" spans="1:8" ht="18.75" x14ac:dyDescent="0.3">
      <c r="A2" s="212"/>
      <c r="B2" s="212"/>
      <c r="C2" s="212"/>
      <c r="D2" s="212"/>
      <c r="E2" s="212"/>
      <c r="F2" s="212"/>
      <c r="G2" s="212"/>
      <c r="H2" s="212"/>
    </row>
    <row r="3" spans="1:8" ht="18.75" x14ac:dyDescent="0.25">
      <c r="A3" s="153" t="str">
        <f>'1'!A3:CA3</f>
        <v>Субъект электроэнергетики: Обособленное подразделение "АтомЭнергоСбыт" Тверь</v>
      </c>
      <c r="B3" s="153"/>
      <c r="C3" s="153"/>
      <c r="D3" s="153"/>
      <c r="E3" s="153"/>
      <c r="F3" s="153"/>
      <c r="G3" s="153"/>
      <c r="H3" s="153"/>
    </row>
    <row r="4" spans="1:8" ht="18.75" x14ac:dyDescent="0.3">
      <c r="A4" s="150" t="str">
        <f>'1'!A4:CA4</f>
        <v>ОГРН: 1027700050278</v>
      </c>
      <c r="B4" s="150"/>
      <c r="C4" s="150"/>
      <c r="D4" s="150"/>
      <c r="E4" s="150"/>
      <c r="F4" s="150"/>
      <c r="G4" s="150"/>
      <c r="H4" s="150"/>
    </row>
    <row r="5" spans="1:8" ht="17.25" customHeight="1" x14ac:dyDescent="0.3">
      <c r="A5" s="150" t="str">
        <f>'1'!A5:CA5</f>
        <v>Год раскрытия информации: 2025</v>
      </c>
      <c r="B5" s="150"/>
      <c r="C5" s="150"/>
      <c r="D5" s="150"/>
      <c r="E5" s="150"/>
      <c r="F5" s="150"/>
      <c r="G5" s="150"/>
      <c r="H5" s="150"/>
    </row>
    <row r="6" spans="1:8" ht="18" customHeight="1" x14ac:dyDescent="0.3">
      <c r="A6" s="210" t="s">
        <v>368</v>
      </c>
      <c r="B6" s="210"/>
      <c r="C6" s="210"/>
      <c r="D6" s="210"/>
      <c r="E6" s="210"/>
      <c r="F6" s="210"/>
      <c r="G6" s="210"/>
      <c r="H6" s="210"/>
    </row>
    <row r="7" spans="1:8" ht="15" customHeight="1" x14ac:dyDescent="0.25">
      <c r="A7" s="207"/>
      <c r="B7" s="207"/>
      <c r="C7" s="207"/>
      <c r="D7" s="207"/>
      <c r="E7" s="207"/>
      <c r="F7" s="207"/>
      <c r="G7" s="207"/>
      <c r="H7" s="207"/>
    </row>
    <row r="8" spans="1:8" ht="15" customHeight="1" x14ac:dyDescent="0.25">
      <c r="A8" s="208" t="s">
        <v>369</v>
      </c>
      <c r="B8" s="149" t="s">
        <v>370</v>
      </c>
      <c r="C8" s="147" t="s">
        <v>371</v>
      </c>
      <c r="D8" s="209" t="s">
        <v>372</v>
      </c>
      <c r="E8" s="209"/>
      <c r="F8" s="209"/>
      <c r="G8" s="209"/>
      <c r="H8" s="209"/>
    </row>
    <row r="9" spans="1:8" ht="31.5" customHeight="1" x14ac:dyDescent="0.25">
      <c r="A9" s="208"/>
      <c r="B9" s="149"/>
      <c r="C9" s="147"/>
      <c r="D9" s="64" t="s">
        <v>373</v>
      </c>
      <c r="E9" s="64" t="s">
        <v>108</v>
      </c>
      <c r="F9" s="64" t="s">
        <v>110</v>
      </c>
      <c r="G9" s="64" t="s">
        <v>111</v>
      </c>
      <c r="H9" s="64" t="s">
        <v>208</v>
      </c>
    </row>
    <row r="10" spans="1:8" x14ac:dyDescent="0.25">
      <c r="A10" s="33">
        <v>1</v>
      </c>
      <c r="B10" s="21">
        <v>2</v>
      </c>
      <c r="C10" s="33">
        <v>3</v>
      </c>
      <c r="D10" s="21">
        <v>4</v>
      </c>
      <c r="E10" s="33">
        <v>5</v>
      </c>
      <c r="F10" s="21">
        <v>6</v>
      </c>
      <c r="G10" s="21">
        <v>7</v>
      </c>
      <c r="H10" s="21">
        <v>8</v>
      </c>
    </row>
    <row r="11" spans="1:8" ht="21.75" customHeight="1" x14ac:dyDescent="0.25">
      <c r="A11" s="33" t="s">
        <v>419</v>
      </c>
      <c r="B11" s="65" t="s">
        <v>419</v>
      </c>
      <c r="C11" s="65" t="s">
        <v>419</v>
      </c>
      <c r="D11" s="65" t="s">
        <v>419</v>
      </c>
      <c r="E11" s="107" t="s">
        <v>419</v>
      </c>
      <c r="F11" s="107" t="s">
        <v>419</v>
      </c>
      <c r="G11" s="107" t="s">
        <v>419</v>
      </c>
      <c r="H11" s="107" t="s">
        <v>419</v>
      </c>
    </row>
  </sheetData>
  <mergeCells count="11">
    <mergeCell ref="A6:H6"/>
    <mergeCell ref="A1:H1"/>
    <mergeCell ref="A2:H2"/>
    <mergeCell ref="A3:H3"/>
    <mergeCell ref="A4:H4"/>
    <mergeCell ref="A5:H5"/>
    <mergeCell ref="A7:H7"/>
    <mergeCell ref="A8:A9"/>
    <mergeCell ref="B8:B9"/>
    <mergeCell ref="C8:C9"/>
    <mergeCell ref="D8:H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G16"/>
  <sheetViews>
    <sheetView view="pageBreakPreview" topLeftCell="A7" zoomScale="90" zoomScaleNormal="100" zoomScaleSheetLayoutView="90" workbookViewId="0">
      <selection activeCell="C20" sqref="C20"/>
    </sheetView>
  </sheetViews>
  <sheetFormatPr defaultColWidth="9" defaultRowHeight="15" x14ac:dyDescent="0.25"/>
  <cols>
    <col min="1" max="1" width="10.5" style="72" customWidth="1"/>
    <col min="2" max="2" width="39.5" style="42" customWidth="1"/>
    <col min="3" max="3" width="28.125" style="42" customWidth="1"/>
    <col min="4" max="4" width="10.875" style="42" customWidth="1"/>
    <col min="5" max="5" width="8.5" style="42" customWidth="1"/>
    <col min="6" max="6" width="9.5" style="42" customWidth="1"/>
    <col min="7" max="7" width="9.75" style="42" customWidth="1"/>
    <col min="8" max="16384" width="9" style="42"/>
  </cols>
  <sheetData>
    <row r="1" spans="1:7" ht="46.5" customHeight="1" x14ac:dyDescent="0.25">
      <c r="A1" s="214" t="s">
        <v>374</v>
      </c>
      <c r="B1" s="214"/>
      <c r="C1" s="214"/>
      <c r="D1" s="214"/>
      <c r="E1" s="214"/>
      <c r="F1" s="214"/>
      <c r="G1" s="214"/>
    </row>
    <row r="2" spans="1:7" ht="15.75" x14ac:dyDescent="0.25">
      <c r="A2" s="215"/>
      <c r="B2" s="215"/>
      <c r="C2" s="215"/>
      <c r="D2" s="215"/>
      <c r="E2" s="215"/>
      <c r="F2" s="215"/>
      <c r="G2" s="215"/>
    </row>
    <row r="3" spans="1:7" s="43" customFormat="1" ht="18.75" x14ac:dyDescent="0.25">
      <c r="A3" s="153" t="str">
        <f>'1'!A3:CA3</f>
        <v>Субъект электроэнергетики: Обособленное подразделение "АтомЭнергоСбыт" Тверь</v>
      </c>
      <c r="B3" s="153"/>
      <c r="C3" s="153"/>
      <c r="D3" s="153"/>
      <c r="E3" s="153"/>
      <c r="F3" s="153"/>
      <c r="G3" s="153"/>
    </row>
    <row r="4" spans="1:7" s="43" customFormat="1" ht="18.75" x14ac:dyDescent="0.25">
      <c r="A4" s="216" t="str">
        <f>'1'!A4:CA4</f>
        <v>ОГРН: 1027700050278</v>
      </c>
      <c r="B4" s="216"/>
      <c r="C4" s="216"/>
      <c r="D4" s="216"/>
      <c r="E4" s="216"/>
      <c r="F4" s="216"/>
      <c r="G4" s="216"/>
    </row>
    <row r="5" spans="1:7" s="43" customFormat="1" ht="18.75" x14ac:dyDescent="0.25">
      <c r="A5" s="216" t="str">
        <f>'1'!A5:CA5</f>
        <v>Год раскрытия информации: 2025</v>
      </c>
      <c r="B5" s="216"/>
      <c r="C5" s="216"/>
      <c r="D5" s="216"/>
      <c r="E5" s="216"/>
      <c r="F5" s="216"/>
      <c r="G5" s="216"/>
    </row>
    <row r="6" spans="1:7" s="66" customFormat="1" x14ac:dyDescent="0.25">
      <c r="A6" s="217"/>
      <c r="B6" s="217"/>
      <c r="C6" s="217"/>
      <c r="D6" s="217"/>
      <c r="E6" s="217"/>
      <c r="F6" s="217"/>
      <c r="G6" s="217"/>
    </row>
    <row r="7" spans="1:7" s="67" customFormat="1" ht="34.5" customHeight="1" x14ac:dyDescent="0.25">
      <c r="A7" s="213" t="s">
        <v>369</v>
      </c>
      <c r="B7" s="193" t="s">
        <v>375</v>
      </c>
      <c r="C7" s="193" t="s">
        <v>376</v>
      </c>
      <c r="D7" s="193" t="s">
        <v>377</v>
      </c>
      <c r="E7" s="193"/>
      <c r="F7" s="193"/>
      <c r="G7" s="193"/>
    </row>
    <row r="8" spans="1:7" s="66" customFormat="1" ht="78" customHeight="1" x14ac:dyDescent="0.25">
      <c r="A8" s="213"/>
      <c r="B8" s="193"/>
      <c r="C8" s="193"/>
      <c r="D8" s="68" t="s">
        <v>108</v>
      </c>
      <c r="E8" s="68" t="s">
        <v>110</v>
      </c>
      <c r="F8" s="68" t="s">
        <v>111</v>
      </c>
      <c r="G8" s="68" t="s">
        <v>208</v>
      </c>
    </row>
    <row r="9" spans="1:7" s="66" customFormat="1" ht="15.75" customHeight="1" x14ac:dyDescent="0.25">
      <c r="A9" s="69">
        <v>1</v>
      </c>
      <c r="B9" s="68">
        <v>2</v>
      </c>
      <c r="C9" s="69">
        <v>3</v>
      </c>
      <c r="D9" s="70" t="s">
        <v>378</v>
      </c>
      <c r="E9" s="71" t="s">
        <v>379</v>
      </c>
      <c r="F9" s="70" t="s">
        <v>380</v>
      </c>
      <c r="G9" s="71" t="s">
        <v>381</v>
      </c>
    </row>
    <row r="10" spans="1:7" s="113" customFormat="1" ht="78.75" x14ac:dyDescent="0.25">
      <c r="A10" s="109">
        <v>1</v>
      </c>
      <c r="B10" s="114" t="s">
        <v>421</v>
      </c>
      <c r="C10" s="110">
        <v>2025</v>
      </c>
      <c r="D10" s="111">
        <v>109.34</v>
      </c>
      <c r="E10" s="111">
        <v>105.4</v>
      </c>
      <c r="F10" s="112">
        <v>104.02</v>
      </c>
      <c r="G10" s="112">
        <v>104.03</v>
      </c>
    </row>
    <row r="11" spans="1:7" s="115" customFormat="1" ht="78.75" x14ac:dyDescent="0.25">
      <c r="A11" s="109">
        <v>2</v>
      </c>
      <c r="B11" s="110" t="s">
        <v>420</v>
      </c>
      <c r="C11" s="110">
        <v>2024</v>
      </c>
      <c r="D11" s="111">
        <v>105.05015009592707</v>
      </c>
      <c r="E11" s="111">
        <v>104.23036783235442</v>
      </c>
      <c r="F11" s="112">
        <v>104.04591173085474</v>
      </c>
      <c r="G11" s="112">
        <v>104.04591173085474</v>
      </c>
    </row>
    <row r="14" spans="1:7" x14ac:dyDescent="0.25">
      <c r="C14" s="108"/>
    </row>
    <row r="16" spans="1:7" x14ac:dyDescent="0.25">
      <c r="C16" s="108"/>
    </row>
  </sheetData>
  <mergeCells count="10">
    <mergeCell ref="A7:A8"/>
    <mergeCell ref="B7:B8"/>
    <mergeCell ref="C7:C8"/>
    <mergeCell ref="D7:G7"/>
    <mergeCell ref="A1:G1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'1'!Область_печати</vt:lpstr>
      <vt:lpstr>'2'!Область_печати</vt:lpstr>
      <vt:lpstr>'3'!Область_печати</vt:lpstr>
      <vt:lpstr>'4'!Область_печати</vt:lpstr>
      <vt:lpstr>'5'!Область_печати</vt:lpstr>
      <vt:lpstr>'6'!Область_печати</vt:lpstr>
      <vt:lpstr>'7'!Область_печати</vt:lpstr>
      <vt:lpstr>'8'!Область_печати</vt:lpstr>
      <vt:lpstr>'9'!Область_печати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Черкаева Светлана Васильевна</dc:creator>
  <cp:lastModifiedBy>Русакова Юлия Вадимовна</cp:lastModifiedBy>
  <cp:lastPrinted>2025-07-08T11:43:18Z</cp:lastPrinted>
  <dcterms:created xsi:type="dcterms:W3CDTF">2023-02-14T11:13:55Z</dcterms:created>
  <dcterms:modified xsi:type="dcterms:W3CDTF">2025-07-11T08:55:35Z</dcterms:modified>
</cp:coreProperties>
</file>